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dmin\Desktop\Feedback\"/>
    </mc:Choice>
  </mc:AlternateContent>
  <xr:revisionPtr revIDLastSave="0" documentId="13_ncr:1_{753DBB75-C92D-4412-9889-9A8CAF413A0B}" xr6:coauthVersionLast="45" xr6:coauthVersionMax="45" xr10:uidLastSave="{00000000-0000-0000-0000-000000000000}"/>
  <bookViews>
    <workbookView xWindow="-108" yWindow="-108" windowWidth="23256" windowHeight="12576" tabRatio="938" firstSheet="1" activeTab="2" xr2:uid="{00000000-000D-0000-FFFF-FFFF00000000}"/>
  </bookViews>
  <sheets>
    <sheet name="Master_File" sheetId="1" state="hidden" r:id="rId1"/>
    <sheet name="Dropdown_Menu" sheetId="2" r:id="rId2"/>
    <sheet name="Feedback Questions" sheetId="47" r:id="rId3"/>
    <sheet name="Comments" sheetId="44" r:id="rId4"/>
    <sheet name="Manthan_Overall" sheetId="45" state="hidden" r:id="rId5"/>
    <sheet name="Ranked Consolidated" sheetId="55" r:id="rId6"/>
    <sheet name="Himachali" sheetId="3" r:id="rId7"/>
    <sheet name="Non_Himachali" sheetId="24" r:id="rId8"/>
    <sheet name="Metro" sheetId="25" r:id="rId9"/>
    <sheet name="City" sheetId="26" r:id="rId10"/>
    <sheet name="Town" sheetId="27" r:id="rId11"/>
    <sheet name="Village" sheetId="28" r:id="rId12"/>
    <sheet name="English_Medium_School  " sheetId="29" r:id="rId13"/>
    <sheet name="Hindi_Medium_School" sheetId="30" r:id="rId14"/>
    <sheet name="Government_Job" sheetId="31" r:id="rId15"/>
    <sheet name="Private_Job" sheetId="32" r:id="rId16"/>
    <sheet name="Agriculture" sheetId="33" r:id="rId17"/>
    <sheet name="Business" sheetId="34" r:id="rId18"/>
    <sheet name="B.Com" sheetId="35" r:id="rId19"/>
    <sheet name="BBA" sheetId="36" r:id="rId20"/>
    <sheet name="B.Pharmacy" sheetId="37" r:id="rId21"/>
    <sheet name="BAJMC" sheetId="50" r:id="rId22"/>
    <sheet name="BA_ENG" sheetId="48" r:id="rId23"/>
    <sheet name="Law" sheetId="51" r:id="rId24"/>
    <sheet name="B.Sc" sheetId="38" r:id="rId25"/>
    <sheet name="B.Tech_Biotechnology" sheetId="39" r:id="rId26"/>
    <sheet name="B.Tech_Engineering" sheetId="40" r:id="rId27"/>
    <sheet name="MBA" sheetId="43" r:id="rId28"/>
    <sheet name="M.Sc" sheetId="42" r:id="rId29"/>
    <sheet name="M.Pharmacy" sheetId="41" r:id="rId30"/>
    <sheet name="MPhilPhD" sheetId="54" r:id="rId31"/>
  </sheets>
  <definedNames>
    <definedName name="Agriculture" localSheetId="18">B.Com!$A$1</definedName>
    <definedName name="Agriculture" localSheetId="20">B.Pharmacy!$A$1</definedName>
    <definedName name="Agriculture" localSheetId="24">B.Sc!$A$1</definedName>
    <definedName name="Agriculture" localSheetId="25">B.Tech_Biotechnology!$A$1</definedName>
    <definedName name="Agriculture" localSheetId="26">B.Tech_Engineering!$A$1</definedName>
    <definedName name="Agriculture" localSheetId="22">BA_ENG!$A$1</definedName>
    <definedName name="Agriculture" localSheetId="21">BAJMC!$A$1</definedName>
    <definedName name="Agriculture" localSheetId="19">BBA!$A$1</definedName>
    <definedName name="Agriculture" localSheetId="17">Business!$A$1</definedName>
    <definedName name="Agriculture" localSheetId="23">Law!$A$1</definedName>
    <definedName name="Agriculture" localSheetId="29">M.Pharmacy!$A$1</definedName>
    <definedName name="Agriculture" localSheetId="28">M.Sc!$A$1</definedName>
    <definedName name="Agriculture" localSheetId="27">MBA!$A$1</definedName>
    <definedName name="Agriculture" localSheetId="30">MPhilPhD!$A$1</definedName>
    <definedName name="Agriculture">Agriculture!$A$1</definedName>
    <definedName name="B.Com" localSheetId="20">B.Pharmacy!$A$1</definedName>
    <definedName name="B.Com" localSheetId="24">B.Sc!$A$1</definedName>
    <definedName name="B.Com" localSheetId="25">B.Tech_Biotechnology!$A$1</definedName>
    <definedName name="B.Com" localSheetId="26">B.Tech_Engineering!$A$1</definedName>
    <definedName name="B.Com" localSheetId="22">BA_ENG!$A$1</definedName>
    <definedName name="B.Com" localSheetId="21">BAJMC!$A$1</definedName>
    <definedName name="B.Com" localSheetId="19">BBA!$A$1</definedName>
    <definedName name="B.Com" localSheetId="23">Law!$A$1</definedName>
    <definedName name="B.Com" localSheetId="29">M.Pharmacy!$A$1</definedName>
    <definedName name="B.Com" localSheetId="28">M.Sc!$A$1</definedName>
    <definedName name="B.Com" localSheetId="27">MBA!$A$1</definedName>
    <definedName name="B.Com" localSheetId="30">MPhilPhD!$A$1</definedName>
    <definedName name="B.Com">B.Com!$A$1</definedName>
    <definedName name="B.Pharmacy" localSheetId="24">B.Sc!$A$1</definedName>
    <definedName name="B.Pharmacy" localSheetId="25">B.Tech_Biotechnology!$A$1</definedName>
    <definedName name="B.Pharmacy" localSheetId="26">B.Tech_Engineering!$A$1</definedName>
    <definedName name="B.Pharmacy" localSheetId="22">BA_ENG!$A$1</definedName>
    <definedName name="B.Pharmacy" localSheetId="21">BAJMC!$A$1</definedName>
    <definedName name="B.Pharmacy" localSheetId="23">Law!$A$1</definedName>
    <definedName name="B.Pharmacy" localSheetId="29">M.Pharmacy!$A$1</definedName>
    <definedName name="B.Pharmacy" localSheetId="28">M.Sc!$A$1</definedName>
    <definedName name="B.Pharmacy" localSheetId="27">MBA!$A$1</definedName>
    <definedName name="B.Pharmacy" localSheetId="30">MPhilPhD!$A$1</definedName>
    <definedName name="B.Pharmacy">B.Pharmacy!$A$1</definedName>
    <definedName name="B.Sc" localSheetId="25">B.Tech_Biotechnology!$A$1</definedName>
    <definedName name="B.Sc" localSheetId="26">B.Tech_Engineering!$A$1</definedName>
    <definedName name="B.Sc" localSheetId="22">BA_ENG!$A$1</definedName>
    <definedName name="B.Sc" localSheetId="21">BAJMC!$A$1</definedName>
    <definedName name="B.Sc" localSheetId="23">Law!$A$1</definedName>
    <definedName name="B.Sc" localSheetId="29">M.Pharmacy!$A$1</definedName>
    <definedName name="B.Sc" localSheetId="28">M.Sc!$A$1</definedName>
    <definedName name="B.Sc" localSheetId="27">MBA!$A$1</definedName>
    <definedName name="B.Sc" localSheetId="30">MPhilPhD!$A$1</definedName>
    <definedName name="B.Sc">B.Sc!$A$1</definedName>
    <definedName name="B.Tech_Biotechnology" localSheetId="26">B.Tech_Engineering!$A$1</definedName>
    <definedName name="B.Tech_Biotechnology" localSheetId="22">BA_ENG!$A$1</definedName>
    <definedName name="B.Tech_Biotechnology" localSheetId="21">BAJMC!$A$1</definedName>
    <definedName name="B.Tech_Biotechnology" localSheetId="23">Law!$A$1</definedName>
    <definedName name="B.Tech_Biotechnology" localSheetId="29">M.Pharmacy!$A$1</definedName>
    <definedName name="B.Tech_Biotechnology" localSheetId="28">M.Sc!$A$1</definedName>
    <definedName name="B.Tech_Biotechnology" localSheetId="27">MBA!$A$1</definedName>
    <definedName name="B.Tech_Biotechnology" localSheetId="30">MPhilPhD!$A$1</definedName>
    <definedName name="B.Tech_Biotechnology">B.Tech_Biotechnology!$A$1</definedName>
    <definedName name="B.Tech_Engineering">B.Tech_Engineering!$A$1</definedName>
    <definedName name="BBA" localSheetId="20">B.Pharmacy!$A$1</definedName>
    <definedName name="BBA" localSheetId="24">B.Sc!$A$1</definedName>
    <definedName name="BBA" localSheetId="25">B.Tech_Biotechnology!$A$1</definedName>
    <definedName name="BBA" localSheetId="26">B.Tech_Engineering!$A$1</definedName>
    <definedName name="BBA" localSheetId="22">BA_ENG!$A$1</definedName>
    <definedName name="BBA" localSheetId="21">BAJMC!$A$1</definedName>
    <definedName name="BBA" localSheetId="23">Law!$A$1</definedName>
    <definedName name="BBA" localSheetId="29">M.Pharmacy!$A$1</definedName>
    <definedName name="BBA" localSheetId="28">M.Sc!$A$1</definedName>
    <definedName name="BBA" localSheetId="27">MBA!$A$1</definedName>
    <definedName name="BBA" localSheetId="30">MPhilPhD!$A$1</definedName>
    <definedName name="BBA">BBA!$A$1</definedName>
    <definedName name="Belongs_to">Master_File!$D$4:$D$8</definedName>
    <definedName name="Branch" localSheetId="0">Master_File!$J$3:$J$17</definedName>
    <definedName name="Branch">Master_File!$J$4:$J$10</definedName>
    <definedName name="BranchNew">Master_File!$J$4:$J$17</definedName>
    <definedName name="Business" localSheetId="18">B.Com!$A$1</definedName>
    <definedName name="Business" localSheetId="20">B.Pharmacy!$A$1</definedName>
    <definedName name="Business" localSheetId="24">B.Sc!$A$1</definedName>
    <definedName name="Business" localSheetId="25">B.Tech_Biotechnology!$A$1</definedName>
    <definedName name="Business" localSheetId="26">B.Tech_Engineering!$A$1</definedName>
    <definedName name="Business" localSheetId="22">BA_ENG!$A$1</definedName>
    <definedName name="Business" localSheetId="21">BAJMC!$A$1</definedName>
    <definedName name="Business" localSheetId="19">BBA!$A$1</definedName>
    <definedName name="Business" localSheetId="23">Law!$A$1</definedName>
    <definedName name="Business" localSheetId="29">M.Pharmacy!$A$1</definedName>
    <definedName name="Business" localSheetId="28">M.Sc!$A$1</definedName>
    <definedName name="Business" localSheetId="27">MBA!$A$1</definedName>
    <definedName name="Business" localSheetId="30">MPhilPhD!$A$1</definedName>
    <definedName name="Business">Business!$A$1</definedName>
    <definedName name="City" localSheetId="16">Agriculture!$A$1</definedName>
    <definedName name="City" localSheetId="18">B.Com!$A$1</definedName>
    <definedName name="City" localSheetId="20">B.Pharmacy!$A$1</definedName>
    <definedName name="City" localSheetId="24">B.Sc!$A$1</definedName>
    <definedName name="City" localSheetId="25">B.Tech_Biotechnology!$A$1</definedName>
    <definedName name="City" localSheetId="26">B.Tech_Engineering!$A$1</definedName>
    <definedName name="City" localSheetId="22">BA_ENG!$A$1</definedName>
    <definedName name="City" localSheetId="21">BAJMC!$A$1</definedName>
    <definedName name="City" localSheetId="19">BBA!$A$1</definedName>
    <definedName name="City" localSheetId="17">Business!$A$1</definedName>
    <definedName name="City" localSheetId="12">'English_Medium_School  '!$A$1</definedName>
    <definedName name="City" localSheetId="14">Government_Job!$A$1</definedName>
    <definedName name="City" localSheetId="13">Hindi_Medium_School!$A$1</definedName>
    <definedName name="City" localSheetId="23">Law!$A$1</definedName>
    <definedName name="City" localSheetId="29">M.Pharmacy!$A$1</definedName>
    <definedName name="City" localSheetId="28">M.Sc!$A$1</definedName>
    <definedName name="City" localSheetId="27">MBA!$A$1</definedName>
    <definedName name="City" localSheetId="30">MPhilPhD!$A$1</definedName>
    <definedName name="City" localSheetId="15">Private_Job!$A$1</definedName>
    <definedName name="City" localSheetId="10">Town!$A$1</definedName>
    <definedName name="City" localSheetId="11">Village!$A$1</definedName>
    <definedName name="City">City!$A$1</definedName>
    <definedName name="Domicile">Master_File!$B$4:$B$6</definedName>
    <definedName name="English_Medium_School" localSheetId="16">Agriculture!$A$1</definedName>
    <definedName name="English_Medium_School" localSheetId="18">B.Com!$A$1</definedName>
    <definedName name="English_Medium_School" localSheetId="20">B.Pharmacy!$A$1</definedName>
    <definedName name="English_Medium_School" localSheetId="24">B.Sc!$A$1</definedName>
    <definedName name="English_Medium_School" localSheetId="25">B.Tech_Biotechnology!$A$1</definedName>
    <definedName name="English_Medium_School" localSheetId="26">B.Tech_Engineering!$A$1</definedName>
    <definedName name="English_Medium_School" localSheetId="22">BA_ENG!$A$1</definedName>
    <definedName name="English_Medium_School" localSheetId="21">BAJMC!$A$1</definedName>
    <definedName name="English_Medium_School" localSheetId="19">BBA!$A$1</definedName>
    <definedName name="English_Medium_School" localSheetId="17">Business!$A$1</definedName>
    <definedName name="English_Medium_School" localSheetId="14">Government_Job!$A$1</definedName>
    <definedName name="English_Medium_School" localSheetId="13">Hindi_Medium_School!$A$1</definedName>
    <definedName name="English_Medium_School" localSheetId="23">Law!$A$1</definedName>
    <definedName name="English_Medium_School" localSheetId="29">M.Pharmacy!$A$1</definedName>
    <definedName name="English_Medium_School" localSheetId="28">M.Sc!$A$1</definedName>
    <definedName name="English_Medium_School" localSheetId="27">MBA!$A$1</definedName>
    <definedName name="English_Medium_School" localSheetId="30">MPhilPhD!$A$1</definedName>
    <definedName name="English_Medium_School" localSheetId="15">Private_Job!$A$1</definedName>
    <definedName name="English_Medium_School">'English_Medium_School  '!$A$1</definedName>
    <definedName name="Government_Job" localSheetId="16">Agriculture!$A$1</definedName>
    <definedName name="Government_Job" localSheetId="18">B.Com!$A$1</definedName>
    <definedName name="Government_Job" localSheetId="20">B.Pharmacy!$A$1</definedName>
    <definedName name="Government_Job" localSheetId="24">B.Sc!$A$1</definedName>
    <definedName name="Government_Job" localSheetId="25">B.Tech_Biotechnology!$A$1</definedName>
    <definedName name="Government_Job" localSheetId="26">B.Tech_Engineering!$A$1</definedName>
    <definedName name="Government_Job" localSheetId="22">BA_ENG!$A$1</definedName>
    <definedName name="Government_Job" localSheetId="21">BAJMC!$A$1</definedName>
    <definedName name="Government_Job" localSheetId="19">BBA!$A$1</definedName>
    <definedName name="Government_Job" localSheetId="17">Business!$A$1</definedName>
    <definedName name="Government_Job" localSheetId="23">Law!$A$1</definedName>
    <definedName name="Government_Job" localSheetId="29">M.Pharmacy!$A$1</definedName>
    <definedName name="Government_Job" localSheetId="28">M.Sc!$A$1</definedName>
    <definedName name="Government_Job" localSheetId="27">MBA!$A$1</definedName>
    <definedName name="Government_Job" localSheetId="30">MPhilPhD!$A$1</definedName>
    <definedName name="Government_Job" localSheetId="15">Private_Job!$A$1</definedName>
    <definedName name="Government_Job">Government_Job!$A$1</definedName>
    <definedName name="Himachali" localSheetId="16">Agriculture!$A$1</definedName>
    <definedName name="Himachali" localSheetId="18">B.Com!$A$1</definedName>
    <definedName name="Himachali" localSheetId="20">B.Pharmacy!$A$1</definedName>
    <definedName name="Himachali" localSheetId="24">B.Sc!$A$1</definedName>
    <definedName name="Himachali" localSheetId="25">B.Tech_Biotechnology!$A$1</definedName>
    <definedName name="Himachali" localSheetId="26">B.Tech_Engineering!$A$1</definedName>
    <definedName name="Himachali" localSheetId="22">BA_ENG!$A$1</definedName>
    <definedName name="Himachali" localSheetId="21">BAJMC!$A$1</definedName>
    <definedName name="Himachali" localSheetId="19">BBA!$A$1</definedName>
    <definedName name="Himachali" localSheetId="17">Business!$A$1</definedName>
    <definedName name="Himachali" localSheetId="9">City!$A$1</definedName>
    <definedName name="Himachali" localSheetId="12">'English_Medium_School  '!$A$1</definedName>
    <definedName name="Himachali" localSheetId="2">'Feedback Questions'!$A$1</definedName>
    <definedName name="Himachali" localSheetId="14">Government_Job!$A$1</definedName>
    <definedName name="Himachali" localSheetId="13">Hindi_Medium_School!$A$1</definedName>
    <definedName name="Himachali" localSheetId="23">Law!$A$1</definedName>
    <definedName name="Himachali" localSheetId="29">M.Pharmacy!$A$1</definedName>
    <definedName name="Himachali" localSheetId="28">M.Sc!$A$1</definedName>
    <definedName name="Himachali" localSheetId="27">MBA!$A$1</definedName>
    <definedName name="Himachali" localSheetId="8">Metro!$A$1</definedName>
    <definedName name="Himachali" localSheetId="30">MPhilPhD!$A$1</definedName>
    <definedName name="Himachali" localSheetId="7">Non_Himachali!$A$1</definedName>
    <definedName name="Himachali" localSheetId="15">Private_Job!$A$1</definedName>
    <definedName name="Himachali" localSheetId="10">Town!$A$1</definedName>
    <definedName name="Himachali" localSheetId="11">Village!$A$1</definedName>
    <definedName name="Himachali">Himachali!$A$1</definedName>
    <definedName name="Hindi_Medium_School" localSheetId="16">Agriculture!$A$1</definedName>
    <definedName name="Hindi_Medium_School" localSheetId="18">B.Com!$A$1</definedName>
    <definedName name="Hindi_Medium_School" localSheetId="20">B.Pharmacy!$A$1</definedName>
    <definedName name="Hindi_Medium_School" localSheetId="24">B.Sc!$A$1</definedName>
    <definedName name="Hindi_Medium_School" localSheetId="25">B.Tech_Biotechnology!$A$1</definedName>
    <definedName name="Hindi_Medium_School" localSheetId="26">B.Tech_Engineering!$A$1</definedName>
    <definedName name="Hindi_Medium_School" localSheetId="22">BA_ENG!$A$1</definedName>
    <definedName name="Hindi_Medium_School" localSheetId="21">BAJMC!$A$1</definedName>
    <definedName name="Hindi_Medium_School" localSheetId="19">BBA!$A$1</definedName>
    <definedName name="Hindi_Medium_School" localSheetId="17">Business!$A$1</definedName>
    <definedName name="Hindi_Medium_School" localSheetId="14">Government_Job!$A$1</definedName>
    <definedName name="Hindi_Medium_School" localSheetId="23">Law!$A$1</definedName>
    <definedName name="Hindi_Medium_School" localSheetId="29">M.Pharmacy!$A$1</definedName>
    <definedName name="Hindi_Medium_School" localSheetId="28">M.Sc!$A$1</definedName>
    <definedName name="Hindi_Medium_School" localSheetId="27">MBA!$A$1</definedName>
    <definedName name="Hindi_Medium_School" localSheetId="30">MPhilPhD!$A$1</definedName>
    <definedName name="Hindi_Medium_School" localSheetId="15">Private_Job!$A$1</definedName>
    <definedName name="Hindi_Medium_School">Hindi_Medium_School!$A$1</definedName>
    <definedName name="M.Pharmacy" localSheetId="22">BA_ENG!$A$1</definedName>
    <definedName name="M.Pharmacy" localSheetId="21">BAJMC!$A$1</definedName>
    <definedName name="M.Pharmacy" localSheetId="23">Law!$A$1</definedName>
    <definedName name="M.Pharmacy" localSheetId="28">M.Sc!$A$1</definedName>
    <definedName name="M.Pharmacy" localSheetId="27">MBA!$A$1</definedName>
    <definedName name="M.Pharmacy" localSheetId="30">MPhilPhD!$A$1</definedName>
    <definedName name="M.Pharmacy">M.Pharmacy!$A$1</definedName>
    <definedName name="M.Sc" localSheetId="27">MBA!$A$1</definedName>
    <definedName name="M.Sc">M.Sc!$A$1</definedName>
    <definedName name="MBA">MBA!$B$22</definedName>
    <definedName name="Metro" localSheetId="16">Agriculture!$A$1</definedName>
    <definedName name="Metro" localSheetId="18">B.Com!$A$1</definedName>
    <definedName name="Metro" localSheetId="20">B.Pharmacy!$A$1</definedName>
    <definedName name="Metro" localSheetId="24">B.Sc!$A$1</definedName>
    <definedName name="Metro" localSheetId="25">B.Tech_Biotechnology!$A$1</definedName>
    <definedName name="Metro" localSheetId="26">B.Tech_Engineering!$A$1</definedName>
    <definedName name="Metro" localSheetId="22">BA_ENG!$A$1</definedName>
    <definedName name="Metro" localSheetId="21">BAJMC!$A$1</definedName>
    <definedName name="Metro" localSheetId="19">BBA!$A$1</definedName>
    <definedName name="Metro" localSheetId="17">Business!$A$1</definedName>
    <definedName name="Metro" localSheetId="9">City!$A$1</definedName>
    <definedName name="Metro" localSheetId="12">'English_Medium_School  '!$A$1</definedName>
    <definedName name="Metro" localSheetId="14">Government_Job!$A$1</definedName>
    <definedName name="Metro" localSheetId="13">Hindi_Medium_School!$A$1</definedName>
    <definedName name="Metro" localSheetId="23">Law!$A$1</definedName>
    <definedName name="Metro" localSheetId="29">M.Pharmacy!$A$1</definedName>
    <definedName name="Metro" localSheetId="28">M.Sc!$A$1</definedName>
    <definedName name="Metro" localSheetId="27">MBA!$A$1</definedName>
    <definedName name="Metro" localSheetId="30">MPhilPhD!$A$1</definedName>
    <definedName name="Metro" localSheetId="15">Private_Job!$A$1</definedName>
    <definedName name="Metro" localSheetId="10">Town!$A$1</definedName>
    <definedName name="Metro" localSheetId="11">Village!$A$1</definedName>
    <definedName name="Metro">Metro!$A$1</definedName>
    <definedName name="Non_Himachali" localSheetId="16">Agriculture!$A$1</definedName>
    <definedName name="Non_Himachali" localSheetId="18">B.Com!$A$1</definedName>
    <definedName name="Non_Himachali" localSheetId="20">B.Pharmacy!$A$1</definedName>
    <definedName name="Non_Himachali" localSheetId="24">B.Sc!$A$1</definedName>
    <definedName name="Non_Himachali" localSheetId="25">B.Tech_Biotechnology!$A$1</definedName>
    <definedName name="Non_Himachali" localSheetId="26">B.Tech_Engineering!$A$1</definedName>
    <definedName name="Non_Himachali" localSheetId="22">BA_ENG!$A$1</definedName>
    <definedName name="Non_Himachali" localSheetId="21">BAJMC!$A$1</definedName>
    <definedName name="Non_Himachali" localSheetId="19">BBA!$A$1</definedName>
    <definedName name="Non_Himachali" localSheetId="17">Business!$A$1</definedName>
    <definedName name="Non_Himachali" localSheetId="9">City!$A$1</definedName>
    <definedName name="Non_Himachali" localSheetId="12">'English_Medium_School  '!$A$1</definedName>
    <definedName name="Non_Himachali" localSheetId="14">Government_Job!$A$1</definedName>
    <definedName name="Non_Himachali" localSheetId="13">Hindi_Medium_School!$A$1</definedName>
    <definedName name="Non_Himachali" localSheetId="23">Law!$A$1</definedName>
    <definedName name="Non_Himachali" localSheetId="29">M.Pharmacy!$A$1</definedName>
    <definedName name="Non_Himachali" localSheetId="28">M.Sc!$A$1</definedName>
    <definedName name="Non_Himachali" localSheetId="27">MBA!$A$1</definedName>
    <definedName name="Non_Himachali" localSheetId="8">Metro!$A$1</definedName>
    <definedName name="Non_Himachali" localSheetId="30">MPhilPhD!$A$1</definedName>
    <definedName name="Non_Himachali" localSheetId="15">Private_Job!$A$1</definedName>
    <definedName name="Non_Himachali" localSheetId="10">Town!$A$1</definedName>
    <definedName name="Non_Himachali" localSheetId="11">Village!$A$1</definedName>
    <definedName name="Non_Himachali">Non_Himachali!$A$1</definedName>
    <definedName name="occupation_Parent_Guardian">Master_File!$H$4:$H$8</definedName>
    <definedName name="_xlnm.Print_Area" localSheetId="16">Agriculture!$A$2:$H$44</definedName>
    <definedName name="_xlnm.Print_Area" localSheetId="18">B.Com!$A$2:$H$44</definedName>
    <definedName name="_xlnm.Print_Area" localSheetId="20">B.Pharmacy!$A$2:$H$44</definedName>
    <definedName name="_xlnm.Print_Area" localSheetId="24">B.Sc!$A$2:$H$44</definedName>
    <definedName name="_xlnm.Print_Area" localSheetId="25">B.Tech_Biotechnology!$A$2:$H$44</definedName>
    <definedName name="_xlnm.Print_Area" localSheetId="26">B.Tech_Engineering!$A$2:$H$44</definedName>
    <definedName name="_xlnm.Print_Area" localSheetId="22">BA_ENG!$A$2:$H$44</definedName>
    <definedName name="_xlnm.Print_Area" localSheetId="21">BAJMC!$A$2:$H$44</definedName>
    <definedName name="_xlnm.Print_Area" localSheetId="19">BBA!$A$2:$H$44</definedName>
    <definedName name="_xlnm.Print_Area" localSheetId="17">Business!$A$2:$H$44</definedName>
    <definedName name="_xlnm.Print_Area" localSheetId="9">City!$A$2:$H$44</definedName>
    <definedName name="_xlnm.Print_Area" localSheetId="3">Comments!$A$2:$B$262</definedName>
    <definedName name="_xlnm.Print_Area" localSheetId="12">'English_Medium_School  '!$A$2:$H$44</definedName>
    <definedName name="_xlnm.Print_Area" localSheetId="2">'Feedback Questions'!$A$2:$H$44</definedName>
    <definedName name="_xlnm.Print_Area" localSheetId="14">Government_Job!$A$2:$H$44</definedName>
    <definedName name="_xlnm.Print_Area" localSheetId="6">Himachali!$A$2:$H$44</definedName>
    <definedName name="_xlnm.Print_Area" localSheetId="13">Hindi_Medium_School!$A$2:$H$44</definedName>
    <definedName name="_xlnm.Print_Area" localSheetId="23">Law!$A$2:$H$44</definedName>
    <definedName name="_xlnm.Print_Area" localSheetId="29">M.Pharmacy!$A$2:$H$44</definedName>
    <definedName name="_xlnm.Print_Area" localSheetId="28">M.Sc!$A$2:$H$44</definedName>
    <definedName name="_xlnm.Print_Area" localSheetId="4">Manthan_Overall!$A$2:$F$278</definedName>
    <definedName name="_xlnm.Print_Area" localSheetId="27">MBA!$A$2:$H$44</definedName>
    <definedName name="_xlnm.Print_Area" localSheetId="8">Metro!$A$2:$H$44</definedName>
    <definedName name="_xlnm.Print_Area" localSheetId="30">MPhilPhD!$A$2:$H$44</definedName>
    <definedName name="_xlnm.Print_Area" localSheetId="7">Non_Himachali!$A$2:$H$44</definedName>
    <definedName name="_xlnm.Print_Area" localSheetId="15">Private_Job!$A$2:$H$44</definedName>
    <definedName name="_xlnm.Print_Area" localSheetId="10">Town!$A$2:$H$44</definedName>
    <definedName name="_xlnm.Print_Area" localSheetId="11">Village!$A$2:$H$44</definedName>
    <definedName name="Private_Job" localSheetId="16">Agriculture!$A$1</definedName>
    <definedName name="Private_Job" localSheetId="18">B.Com!$A$1</definedName>
    <definedName name="Private_Job" localSheetId="20">B.Pharmacy!$A$1</definedName>
    <definedName name="Private_Job" localSheetId="24">B.Sc!$A$1</definedName>
    <definedName name="Private_Job" localSheetId="25">B.Tech_Biotechnology!$A$1</definedName>
    <definedName name="Private_Job" localSheetId="26">B.Tech_Engineering!$A$1</definedName>
    <definedName name="Private_Job" localSheetId="22">BA_ENG!$A$1</definedName>
    <definedName name="Private_Job" localSheetId="21">BAJMC!$A$1</definedName>
    <definedName name="Private_Job" localSheetId="19">BBA!$A$1</definedName>
    <definedName name="Private_Job" localSheetId="17">Business!$A$1</definedName>
    <definedName name="Private_Job" localSheetId="23">Law!$A$1</definedName>
    <definedName name="Private_Job" localSheetId="29">M.Pharmacy!$A$1</definedName>
    <definedName name="Private_Job" localSheetId="28">M.Sc!$A$1</definedName>
    <definedName name="Private_Job" localSheetId="27">MBA!$A$1</definedName>
    <definedName name="Private_Job" localSheetId="30">MPhilPhD!$A$1</definedName>
    <definedName name="Private_Job">Private_Job!$A$1</definedName>
    <definedName name="Schooling_From">Master_File!$F$4:$F$6</definedName>
    <definedName name="Town" localSheetId="16">Agriculture!$A$1</definedName>
    <definedName name="Town" localSheetId="18">B.Com!$A$1</definedName>
    <definedName name="Town" localSheetId="20">B.Pharmacy!$A$1</definedName>
    <definedName name="Town" localSheetId="24">B.Sc!$A$1</definedName>
    <definedName name="Town" localSheetId="25">B.Tech_Biotechnology!$A$1</definedName>
    <definedName name="Town" localSheetId="26">B.Tech_Engineering!$A$1</definedName>
    <definedName name="Town" localSheetId="22">BA_ENG!$A$1</definedName>
    <definedName name="Town" localSheetId="21">BAJMC!$A$1</definedName>
    <definedName name="Town" localSheetId="19">BBA!$A$1</definedName>
    <definedName name="Town" localSheetId="17">Business!$A$1</definedName>
    <definedName name="Town" localSheetId="12">'English_Medium_School  '!$A$1</definedName>
    <definedName name="Town" localSheetId="14">Government_Job!$A$1</definedName>
    <definedName name="Town" localSheetId="13">Hindi_Medium_School!$A$1</definedName>
    <definedName name="Town" localSheetId="23">Law!$A$1</definedName>
    <definedName name="Town" localSheetId="29">M.Pharmacy!$A$1</definedName>
    <definedName name="Town" localSheetId="28">M.Sc!$A$1</definedName>
    <definedName name="Town" localSheetId="27">MBA!$A$1</definedName>
    <definedName name="Town" localSheetId="30">MPhilPhD!$A$1</definedName>
    <definedName name="Town" localSheetId="15">Private_Job!$A$1</definedName>
    <definedName name="Town" localSheetId="11">Village!$A$1</definedName>
    <definedName name="Town">Town!$A$1</definedName>
    <definedName name="Village" localSheetId="16">Agriculture!$A$1</definedName>
    <definedName name="Village" localSheetId="18">B.Com!$A$1</definedName>
    <definedName name="Village" localSheetId="20">B.Pharmacy!$A$1</definedName>
    <definedName name="Village" localSheetId="24">B.Sc!$A$1</definedName>
    <definedName name="Village" localSheetId="25">B.Tech_Biotechnology!$A$1</definedName>
    <definedName name="Village" localSheetId="26">B.Tech_Engineering!$A$1</definedName>
    <definedName name="Village" localSheetId="22">BA_ENG!$A$1</definedName>
    <definedName name="Village" localSheetId="21">BAJMC!$A$1</definedName>
    <definedName name="Village" localSheetId="19">BBA!$A$1</definedName>
    <definedName name="Village" localSheetId="17">Business!$A$1</definedName>
    <definedName name="Village" localSheetId="12">'English_Medium_School  '!$A$1</definedName>
    <definedName name="Village" localSheetId="14">Government_Job!$A$1</definedName>
    <definedName name="Village" localSheetId="13">Hindi_Medium_School!$A$1</definedName>
    <definedName name="Village" localSheetId="23">Law!$A$1</definedName>
    <definedName name="Village" localSheetId="29">M.Pharmacy!$A$1</definedName>
    <definedName name="Village" localSheetId="28">M.Sc!$A$1</definedName>
    <definedName name="Village" localSheetId="27">MBA!$A$1</definedName>
    <definedName name="Village" localSheetId="30">MPhilPhD!$A$1</definedName>
    <definedName name="Village" localSheetId="15">Private_Job!$A$1</definedName>
    <definedName name="Village">Village!$A$1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2" l="1"/>
  <c r="H44" i="54"/>
  <c r="H43" i="54"/>
  <c r="H42" i="54"/>
  <c r="H41" i="54"/>
  <c r="H40" i="54"/>
  <c r="H39" i="54"/>
  <c r="H38" i="54"/>
  <c r="H37" i="54"/>
  <c r="H36" i="54"/>
  <c r="H35" i="54"/>
  <c r="H34" i="54"/>
  <c r="H33" i="54"/>
  <c r="H32" i="54"/>
  <c r="H31" i="54"/>
  <c r="H30" i="54"/>
  <c r="H29" i="54"/>
  <c r="H28" i="54"/>
  <c r="H27" i="54"/>
  <c r="H26" i="54"/>
  <c r="H25" i="54"/>
  <c r="H24" i="54"/>
  <c r="H23" i="54"/>
  <c r="H22" i="54"/>
  <c r="H21" i="54"/>
  <c r="H20" i="54"/>
  <c r="H19" i="54"/>
  <c r="H17" i="54"/>
  <c r="H16" i="54"/>
  <c r="H15" i="54"/>
  <c r="H14" i="54"/>
  <c r="H12" i="54"/>
  <c r="H11" i="54"/>
  <c r="H10" i="54"/>
  <c r="H9" i="54"/>
  <c r="H8" i="54"/>
  <c r="H7" i="54"/>
  <c r="H6" i="54"/>
  <c r="I11" i="2"/>
  <c r="G11" i="2"/>
  <c r="E11" i="2"/>
  <c r="C11" i="2"/>
  <c r="H44" i="51" l="1"/>
  <c r="H43" i="51"/>
  <c r="H42" i="51"/>
  <c r="H41" i="51"/>
  <c r="H40" i="51"/>
  <c r="H38" i="51"/>
  <c r="H37" i="51"/>
  <c r="H36" i="51"/>
  <c r="H35" i="51"/>
  <c r="H34" i="51"/>
  <c r="H33" i="51"/>
  <c r="H32" i="51"/>
  <c r="H31" i="51"/>
  <c r="H30" i="51"/>
  <c r="H28" i="51"/>
  <c r="H27" i="51"/>
  <c r="H26" i="51"/>
  <c r="H25" i="51"/>
  <c r="H24" i="51"/>
  <c r="H22" i="51"/>
  <c r="H21" i="51"/>
  <c r="H20" i="51"/>
  <c r="H19" i="51"/>
  <c r="H17" i="51"/>
  <c r="H16" i="51"/>
  <c r="H15" i="51"/>
  <c r="H14" i="51"/>
  <c r="H12" i="51"/>
  <c r="H11" i="51"/>
  <c r="H10" i="51"/>
  <c r="H9" i="51"/>
  <c r="H8" i="51"/>
  <c r="H7" i="51"/>
  <c r="H6" i="51"/>
  <c r="H39" i="51"/>
  <c r="H29" i="51"/>
  <c r="H23" i="51"/>
  <c r="H44" i="50"/>
  <c r="H43" i="50"/>
  <c r="H42" i="50"/>
  <c r="H41" i="50"/>
  <c r="H40" i="50"/>
  <c r="H38" i="50"/>
  <c r="H37" i="50"/>
  <c r="H36" i="50"/>
  <c r="H35" i="50"/>
  <c r="H34" i="50"/>
  <c r="H33" i="50"/>
  <c r="H32" i="50"/>
  <c r="H31" i="50"/>
  <c r="H30" i="50"/>
  <c r="H28" i="50"/>
  <c r="H27" i="50"/>
  <c r="H26" i="50"/>
  <c r="H25" i="50"/>
  <c r="H24" i="50"/>
  <c r="H22" i="50"/>
  <c r="H21" i="50"/>
  <c r="H20" i="50"/>
  <c r="H19" i="50"/>
  <c r="H17" i="50"/>
  <c r="H16" i="50"/>
  <c r="H15" i="50"/>
  <c r="H14" i="50"/>
  <c r="H12" i="50"/>
  <c r="H11" i="50"/>
  <c r="H10" i="50"/>
  <c r="H9" i="50"/>
  <c r="H8" i="50"/>
  <c r="H7" i="50"/>
  <c r="H6" i="50"/>
  <c r="H39" i="50"/>
  <c r="H29" i="50"/>
  <c r="H23" i="50"/>
  <c r="H44" i="48"/>
  <c r="H43" i="48"/>
  <c r="H42" i="48"/>
  <c r="H41" i="48"/>
  <c r="H40" i="48"/>
  <c r="H38" i="48"/>
  <c r="H37" i="48"/>
  <c r="H36" i="48"/>
  <c r="H35" i="48"/>
  <c r="H34" i="48"/>
  <c r="H33" i="48"/>
  <c r="H32" i="48"/>
  <c r="H31" i="48"/>
  <c r="H30" i="48"/>
  <c r="H28" i="48"/>
  <c r="H27" i="48"/>
  <c r="H26" i="48"/>
  <c r="H25" i="48"/>
  <c r="H24" i="48"/>
  <c r="H22" i="48"/>
  <c r="H21" i="48"/>
  <c r="H20" i="48"/>
  <c r="H19" i="48"/>
  <c r="H17" i="48"/>
  <c r="H16" i="48"/>
  <c r="H15" i="48"/>
  <c r="H14" i="48"/>
  <c r="H12" i="48"/>
  <c r="H11" i="48"/>
  <c r="H10" i="48"/>
  <c r="H9" i="48"/>
  <c r="H8" i="48"/>
  <c r="H7" i="48"/>
  <c r="H6" i="48"/>
  <c r="H44" i="38"/>
  <c r="H43" i="38"/>
  <c r="H42" i="38"/>
  <c r="H41" i="38"/>
  <c r="H40" i="38"/>
  <c r="H38" i="38"/>
  <c r="H37" i="38"/>
  <c r="H36" i="38"/>
  <c r="H35" i="38"/>
  <c r="H34" i="38"/>
  <c r="H33" i="38"/>
  <c r="H32" i="38"/>
  <c r="H31" i="38"/>
  <c r="H30" i="38"/>
  <c r="H28" i="38"/>
  <c r="H27" i="38"/>
  <c r="H26" i="38"/>
  <c r="H25" i="38"/>
  <c r="H24" i="38"/>
  <c r="H22" i="38"/>
  <c r="H21" i="38"/>
  <c r="H20" i="38"/>
  <c r="H19" i="38"/>
  <c r="H17" i="38"/>
  <c r="H16" i="38"/>
  <c r="H15" i="38"/>
  <c r="H14" i="38"/>
  <c r="H12" i="38"/>
  <c r="H11" i="38"/>
  <c r="H10" i="38"/>
  <c r="H9" i="38"/>
  <c r="H8" i="38"/>
  <c r="H7" i="38"/>
  <c r="H6" i="38"/>
  <c r="H39" i="48"/>
  <c r="H29" i="48"/>
  <c r="H23" i="48"/>
  <c r="H44" i="41" l="1"/>
  <c r="H43" i="41"/>
  <c r="H42" i="41"/>
  <c r="H41" i="41"/>
  <c r="H40" i="41"/>
  <c r="H38" i="41"/>
  <c r="H37" i="41"/>
  <c r="H36" i="41"/>
  <c r="H35" i="41"/>
  <c r="H34" i="41"/>
  <c r="H33" i="41"/>
  <c r="H32" i="41"/>
  <c r="H31" i="41"/>
  <c r="H30" i="41"/>
  <c r="H28" i="41"/>
  <c r="H27" i="41"/>
  <c r="H26" i="41"/>
  <c r="H25" i="41"/>
  <c r="H24" i="41"/>
  <c r="H22" i="41"/>
  <c r="H21" i="41"/>
  <c r="H20" i="41"/>
  <c r="H19" i="41"/>
  <c r="H17" i="41"/>
  <c r="H16" i="41"/>
  <c r="H15" i="41"/>
  <c r="H14" i="41"/>
  <c r="H12" i="41"/>
  <c r="H11" i="41"/>
  <c r="H10" i="41"/>
  <c r="H9" i="41"/>
  <c r="H8" i="41"/>
  <c r="H7" i="41"/>
  <c r="H6" i="41"/>
  <c r="H44" i="42"/>
  <c r="H43" i="42"/>
  <c r="H42" i="42"/>
  <c r="H41" i="42"/>
  <c r="H40" i="42"/>
  <c r="H38" i="42"/>
  <c r="H37" i="42"/>
  <c r="H36" i="42"/>
  <c r="H35" i="42"/>
  <c r="H34" i="42"/>
  <c r="H33" i="42"/>
  <c r="H32" i="42"/>
  <c r="H31" i="42"/>
  <c r="H30" i="42"/>
  <c r="H28" i="42"/>
  <c r="H27" i="42"/>
  <c r="H26" i="42"/>
  <c r="H25" i="42"/>
  <c r="H24" i="42"/>
  <c r="H22" i="42"/>
  <c r="H21" i="42"/>
  <c r="H20" i="42"/>
  <c r="H19" i="42"/>
  <c r="H17" i="42"/>
  <c r="H16" i="42"/>
  <c r="H15" i="42"/>
  <c r="H14" i="42"/>
  <c r="H12" i="42"/>
  <c r="H11" i="42"/>
  <c r="H10" i="42"/>
  <c r="H9" i="42"/>
  <c r="H8" i="42"/>
  <c r="H7" i="42"/>
  <c r="H6" i="42"/>
  <c r="H44" i="43"/>
  <c r="H43" i="43"/>
  <c r="H42" i="43"/>
  <c r="H41" i="43"/>
  <c r="H40" i="43"/>
  <c r="H38" i="43"/>
  <c r="H37" i="43"/>
  <c r="H36" i="43"/>
  <c r="H35" i="43"/>
  <c r="H34" i="43"/>
  <c r="H33" i="43"/>
  <c r="H32" i="43"/>
  <c r="H31" i="43"/>
  <c r="H30" i="43"/>
  <c r="H28" i="43"/>
  <c r="H27" i="43"/>
  <c r="H26" i="43"/>
  <c r="H25" i="43"/>
  <c r="H24" i="43"/>
  <c r="H22" i="43"/>
  <c r="H21" i="43"/>
  <c r="H20" i="43"/>
  <c r="H19" i="43"/>
  <c r="H17" i="43"/>
  <c r="H16" i="43"/>
  <c r="H15" i="43"/>
  <c r="H14" i="43"/>
  <c r="H12" i="43"/>
  <c r="H11" i="43"/>
  <c r="H10" i="43"/>
  <c r="H9" i="43"/>
  <c r="H8" i="43"/>
  <c r="H7" i="43"/>
  <c r="H6" i="43"/>
  <c r="H12" i="40"/>
  <c r="H11" i="40"/>
  <c r="H10" i="40"/>
  <c r="H8" i="40"/>
  <c r="H7" i="40"/>
  <c r="H6" i="40"/>
  <c r="H44" i="40"/>
  <c r="H43" i="40"/>
  <c r="H42" i="40"/>
  <c r="H41" i="40"/>
  <c r="H40" i="40"/>
  <c r="H38" i="40"/>
  <c r="H37" i="40"/>
  <c r="H36" i="40"/>
  <c r="H35" i="40"/>
  <c r="H34" i="40"/>
  <c r="H33" i="40"/>
  <c r="H32" i="40"/>
  <c r="H31" i="40"/>
  <c r="H30" i="40"/>
  <c r="H28" i="40"/>
  <c r="H27" i="40"/>
  <c r="H26" i="40"/>
  <c r="H25" i="40"/>
  <c r="H24" i="40"/>
  <c r="H22" i="40"/>
  <c r="H21" i="40"/>
  <c r="H20" i="40"/>
  <c r="H19" i="40"/>
  <c r="H17" i="40"/>
  <c r="H16" i="40"/>
  <c r="H15" i="40"/>
  <c r="H14" i="40"/>
  <c r="H9" i="40"/>
  <c r="H44" i="39"/>
  <c r="H43" i="39"/>
  <c r="H42" i="39"/>
  <c r="H41" i="39"/>
  <c r="H40" i="39"/>
  <c r="H38" i="39"/>
  <c r="H37" i="39"/>
  <c r="H36" i="39"/>
  <c r="H35" i="39"/>
  <c r="H34" i="39"/>
  <c r="H33" i="39"/>
  <c r="H32" i="39"/>
  <c r="H31" i="39"/>
  <c r="H30" i="39"/>
  <c r="H28" i="39"/>
  <c r="H27" i="39"/>
  <c r="H26" i="39"/>
  <c r="H25" i="39"/>
  <c r="H24" i="39"/>
  <c r="H22" i="39"/>
  <c r="H21" i="39"/>
  <c r="H20" i="39"/>
  <c r="H19" i="39"/>
  <c r="H17" i="39"/>
  <c r="H16" i="39"/>
  <c r="H15" i="39"/>
  <c r="H14" i="39"/>
  <c r="H12" i="39"/>
  <c r="H11" i="39"/>
  <c r="H10" i="39"/>
  <c r="H9" i="39"/>
  <c r="H8" i="39"/>
  <c r="H7" i="39"/>
  <c r="H6" i="39"/>
  <c r="H44" i="37"/>
  <c r="H43" i="37"/>
  <c r="H42" i="37"/>
  <c r="H41" i="37"/>
  <c r="H40" i="37"/>
  <c r="H38" i="37"/>
  <c r="H37" i="37"/>
  <c r="H36" i="37"/>
  <c r="H35" i="37"/>
  <c r="H34" i="37"/>
  <c r="H33" i="37"/>
  <c r="H32" i="37"/>
  <c r="H31" i="37"/>
  <c r="H30" i="37"/>
  <c r="H28" i="37"/>
  <c r="H27" i="37"/>
  <c r="H26" i="37"/>
  <c r="H25" i="37"/>
  <c r="H24" i="37"/>
  <c r="H22" i="37"/>
  <c r="H21" i="37"/>
  <c r="H20" i="37"/>
  <c r="H19" i="37"/>
  <c r="H17" i="37"/>
  <c r="H16" i="37"/>
  <c r="H15" i="37"/>
  <c r="H14" i="37"/>
  <c r="H12" i="37"/>
  <c r="H11" i="37"/>
  <c r="H10" i="37"/>
  <c r="H9" i="37"/>
  <c r="H8" i="37"/>
  <c r="H7" i="37"/>
  <c r="H6" i="37"/>
  <c r="H22" i="36"/>
  <c r="H21" i="36"/>
  <c r="H19" i="36"/>
  <c r="H44" i="36"/>
  <c r="H43" i="36"/>
  <c r="H42" i="36"/>
  <c r="H41" i="36"/>
  <c r="H40" i="36"/>
  <c r="H38" i="36"/>
  <c r="H37" i="36"/>
  <c r="H36" i="36"/>
  <c r="H35" i="36"/>
  <c r="H34" i="36"/>
  <c r="H33" i="36"/>
  <c r="H32" i="36"/>
  <c r="H31" i="36"/>
  <c r="H30" i="36"/>
  <c r="H28" i="36"/>
  <c r="H27" i="36"/>
  <c r="H26" i="36"/>
  <c r="H25" i="36"/>
  <c r="H24" i="36"/>
  <c r="H20" i="36"/>
  <c r="H17" i="36"/>
  <c r="H16" i="36"/>
  <c r="H15" i="36"/>
  <c r="H14" i="36"/>
  <c r="H12" i="36"/>
  <c r="H11" i="36"/>
  <c r="H10" i="36"/>
  <c r="H9" i="36"/>
  <c r="H8" i="36"/>
  <c r="H7" i="36"/>
  <c r="H6" i="36"/>
  <c r="H16" i="35"/>
  <c r="H15" i="35"/>
  <c r="H14" i="35"/>
  <c r="H44" i="35"/>
  <c r="H43" i="35"/>
  <c r="H42" i="35"/>
  <c r="H41" i="35"/>
  <c r="H40" i="35"/>
  <c r="H38" i="35"/>
  <c r="H37" i="35"/>
  <c r="H36" i="35"/>
  <c r="H35" i="35"/>
  <c r="H34" i="35"/>
  <c r="H33" i="35"/>
  <c r="H32" i="35"/>
  <c r="H31" i="35"/>
  <c r="H30" i="35"/>
  <c r="H28" i="35"/>
  <c r="H27" i="35"/>
  <c r="H26" i="35"/>
  <c r="H25" i="35"/>
  <c r="H24" i="35"/>
  <c r="H22" i="35"/>
  <c r="H21" i="35"/>
  <c r="H20" i="35"/>
  <c r="H19" i="35"/>
  <c r="H17" i="35"/>
  <c r="H12" i="35"/>
  <c r="H11" i="35"/>
  <c r="H10" i="35"/>
  <c r="H9" i="35"/>
  <c r="H8" i="35"/>
  <c r="H7" i="35"/>
  <c r="H6" i="35"/>
  <c r="H44" i="34"/>
  <c r="H43" i="34"/>
  <c r="H42" i="34"/>
  <c r="H41" i="34"/>
  <c r="H40" i="34"/>
  <c r="H38" i="34"/>
  <c r="H37" i="34"/>
  <c r="H36" i="34"/>
  <c r="H35" i="34"/>
  <c r="H34" i="34"/>
  <c r="H33" i="34"/>
  <c r="H32" i="34"/>
  <c r="H31" i="34"/>
  <c r="H30" i="34"/>
  <c r="H28" i="34"/>
  <c r="H27" i="34"/>
  <c r="H26" i="34"/>
  <c r="H25" i="34"/>
  <c r="H24" i="34"/>
  <c r="H22" i="34"/>
  <c r="H21" i="34"/>
  <c r="H20" i="34"/>
  <c r="H19" i="34"/>
  <c r="H17" i="34"/>
  <c r="H16" i="34"/>
  <c r="H15" i="34"/>
  <c r="H14" i="34"/>
  <c r="H12" i="34"/>
  <c r="H11" i="34"/>
  <c r="H10" i="34"/>
  <c r="H9" i="34"/>
  <c r="H8" i="34"/>
  <c r="H7" i="34"/>
  <c r="H6" i="34"/>
  <c r="H44" i="33"/>
  <c r="H43" i="33"/>
  <c r="H42" i="33"/>
  <c r="H41" i="33"/>
  <c r="H40" i="33"/>
  <c r="H38" i="33"/>
  <c r="H37" i="33"/>
  <c r="H36" i="33"/>
  <c r="H35" i="33"/>
  <c r="H34" i="33"/>
  <c r="H33" i="33"/>
  <c r="H32" i="33"/>
  <c r="H31" i="33"/>
  <c r="H30" i="33"/>
  <c r="H28" i="33"/>
  <c r="H27" i="33"/>
  <c r="H26" i="33"/>
  <c r="H25" i="33"/>
  <c r="H24" i="33"/>
  <c r="H22" i="33"/>
  <c r="H21" i="33"/>
  <c r="H20" i="33"/>
  <c r="H19" i="33"/>
  <c r="H17" i="33"/>
  <c r="H16" i="33"/>
  <c r="H15" i="33"/>
  <c r="H14" i="33"/>
  <c r="H12" i="33"/>
  <c r="H11" i="33"/>
  <c r="H10" i="33"/>
  <c r="H9" i="33"/>
  <c r="H8" i="33"/>
  <c r="H7" i="33"/>
  <c r="H6" i="33"/>
  <c r="H44" i="32" l="1"/>
  <c r="H43" i="32"/>
  <c r="H42" i="32"/>
  <c r="H41" i="32"/>
  <c r="H40" i="32"/>
  <c r="H38" i="32"/>
  <c r="H37" i="32"/>
  <c r="H36" i="32"/>
  <c r="H35" i="32"/>
  <c r="H34" i="32"/>
  <c r="H33" i="32"/>
  <c r="H32" i="32"/>
  <c r="H31" i="32"/>
  <c r="H30" i="32"/>
  <c r="H28" i="32"/>
  <c r="H27" i="32"/>
  <c r="H26" i="32"/>
  <c r="H25" i="32"/>
  <c r="H24" i="32"/>
  <c r="H22" i="32"/>
  <c r="H21" i="32"/>
  <c r="H20" i="32"/>
  <c r="H19" i="32"/>
  <c r="H17" i="32"/>
  <c r="H16" i="32"/>
  <c r="H15" i="32"/>
  <c r="H14" i="32"/>
  <c r="H12" i="32"/>
  <c r="H11" i="32"/>
  <c r="H10" i="32"/>
  <c r="H9" i="32"/>
  <c r="H8" i="32"/>
  <c r="H7" i="32"/>
  <c r="H6" i="32"/>
  <c r="H28" i="31"/>
  <c r="H26" i="31"/>
  <c r="H25" i="31"/>
  <c r="H24" i="31"/>
  <c r="H6" i="31"/>
  <c r="H7" i="31"/>
  <c r="H8" i="31"/>
  <c r="H9" i="31"/>
  <c r="H10" i="31"/>
  <c r="H44" i="31"/>
  <c r="H43" i="31"/>
  <c r="H42" i="31"/>
  <c r="H41" i="31"/>
  <c r="H40" i="31"/>
  <c r="H38" i="31"/>
  <c r="H37" i="31"/>
  <c r="H36" i="31"/>
  <c r="H35" i="31"/>
  <c r="H34" i="31"/>
  <c r="H33" i="31"/>
  <c r="H32" i="31"/>
  <c r="H31" i="31"/>
  <c r="H30" i="31"/>
  <c r="H27" i="31"/>
  <c r="H22" i="31"/>
  <c r="H21" i="31"/>
  <c r="H20" i="31"/>
  <c r="H19" i="31"/>
  <c r="H17" i="31"/>
  <c r="H16" i="31"/>
  <c r="H15" i="31"/>
  <c r="H14" i="31"/>
  <c r="H12" i="31"/>
  <c r="H11" i="31"/>
  <c r="H38" i="30"/>
  <c r="H37" i="30"/>
  <c r="H36" i="30"/>
  <c r="H34" i="30"/>
  <c r="H33" i="30"/>
  <c r="H32" i="30"/>
  <c r="H30" i="30"/>
  <c r="H12" i="30"/>
  <c r="H10" i="30"/>
  <c r="H8" i="30"/>
  <c r="H6" i="30"/>
  <c r="H44" i="30"/>
  <c r="H43" i="30"/>
  <c r="H42" i="30"/>
  <c r="H41" i="30"/>
  <c r="H40" i="30"/>
  <c r="H35" i="30"/>
  <c r="H31" i="30"/>
  <c r="H28" i="30"/>
  <c r="H27" i="30"/>
  <c r="H26" i="30"/>
  <c r="H25" i="30"/>
  <c r="H24" i="30"/>
  <c r="H22" i="30"/>
  <c r="H21" i="30"/>
  <c r="H20" i="30"/>
  <c r="H19" i="30"/>
  <c r="H17" i="30"/>
  <c r="H16" i="30"/>
  <c r="H15" i="30"/>
  <c r="H14" i="30"/>
  <c r="H11" i="30"/>
  <c r="H9" i="30"/>
  <c r="H7" i="30"/>
  <c r="H44" i="29"/>
  <c r="H43" i="29"/>
  <c r="H42" i="29"/>
  <c r="H41" i="29"/>
  <c r="H40" i="29"/>
  <c r="H38" i="29"/>
  <c r="H37" i="29"/>
  <c r="H36" i="29"/>
  <c r="H35" i="29"/>
  <c r="H34" i="29"/>
  <c r="H33" i="29"/>
  <c r="H32" i="29"/>
  <c r="H31" i="29"/>
  <c r="H30" i="29"/>
  <c r="H28" i="29"/>
  <c r="H27" i="29"/>
  <c r="H26" i="29"/>
  <c r="H25" i="29"/>
  <c r="H24" i="29"/>
  <c r="H22" i="29"/>
  <c r="H21" i="29"/>
  <c r="H20" i="29"/>
  <c r="H19" i="29"/>
  <c r="H17" i="29"/>
  <c r="H16" i="29"/>
  <c r="H15" i="29"/>
  <c r="H14" i="29"/>
  <c r="H12" i="29"/>
  <c r="H11" i="29"/>
  <c r="H10" i="29"/>
  <c r="H9" i="29"/>
  <c r="H8" i="29"/>
  <c r="H7" i="29"/>
  <c r="H6" i="29"/>
  <c r="H44" i="28"/>
  <c r="H43" i="28"/>
  <c r="H42" i="28"/>
  <c r="H41" i="28"/>
  <c r="H40" i="28"/>
  <c r="H38" i="28"/>
  <c r="H37" i="28"/>
  <c r="H36" i="28"/>
  <c r="H35" i="28"/>
  <c r="H34" i="28"/>
  <c r="H33" i="28"/>
  <c r="H32" i="28"/>
  <c r="H31" i="28"/>
  <c r="H30" i="28"/>
  <c r="H28" i="28"/>
  <c r="H27" i="28"/>
  <c r="H26" i="28"/>
  <c r="H25" i="28"/>
  <c r="H24" i="28"/>
  <c r="H22" i="28"/>
  <c r="H21" i="28"/>
  <c r="H20" i="28"/>
  <c r="H19" i="28"/>
  <c r="H17" i="28"/>
  <c r="H16" i="28"/>
  <c r="H15" i="28"/>
  <c r="H14" i="28"/>
  <c r="H12" i="28"/>
  <c r="H11" i="28"/>
  <c r="H10" i="28"/>
  <c r="H9" i="28"/>
  <c r="H8" i="28"/>
  <c r="H7" i="28"/>
  <c r="H6" i="28"/>
  <c r="H44" i="27"/>
  <c r="H43" i="27"/>
  <c r="H42" i="27"/>
  <c r="H41" i="27"/>
  <c r="H40" i="27"/>
  <c r="H38" i="27"/>
  <c r="H37" i="27"/>
  <c r="H36" i="27"/>
  <c r="H35" i="27"/>
  <c r="H34" i="27"/>
  <c r="H33" i="27"/>
  <c r="H32" i="27"/>
  <c r="H31" i="27"/>
  <c r="H30" i="27"/>
  <c r="H28" i="27"/>
  <c r="H27" i="27"/>
  <c r="H26" i="27"/>
  <c r="H25" i="27"/>
  <c r="H24" i="27"/>
  <c r="H22" i="27"/>
  <c r="H21" i="27"/>
  <c r="H20" i="27"/>
  <c r="H19" i="27"/>
  <c r="H17" i="27"/>
  <c r="H16" i="27"/>
  <c r="H15" i="27"/>
  <c r="H14" i="27"/>
  <c r="H12" i="27"/>
  <c r="H11" i="27"/>
  <c r="H10" i="27"/>
  <c r="H9" i="27"/>
  <c r="H8" i="27"/>
  <c r="H7" i="27"/>
  <c r="H6" i="27"/>
  <c r="H44" i="26"/>
  <c r="H43" i="26"/>
  <c r="H42" i="26"/>
  <c r="H41" i="26"/>
  <c r="H40" i="26"/>
  <c r="H38" i="26"/>
  <c r="H37" i="26"/>
  <c r="H36" i="26"/>
  <c r="H35" i="26"/>
  <c r="H34" i="26"/>
  <c r="H33" i="26"/>
  <c r="H32" i="26"/>
  <c r="H31" i="26"/>
  <c r="H30" i="26"/>
  <c r="H28" i="26"/>
  <c r="H27" i="26"/>
  <c r="H26" i="26"/>
  <c r="H25" i="26"/>
  <c r="H24" i="26"/>
  <c r="H22" i="26"/>
  <c r="H21" i="26"/>
  <c r="H20" i="26"/>
  <c r="H19" i="26"/>
  <c r="H17" i="26"/>
  <c r="H16" i="26"/>
  <c r="H15" i="26"/>
  <c r="H14" i="26"/>
  <c r="H12" i="26"/>
  <c r="H11" i="26"/>
  <c r="H10" i="26"/>
  <c r="H9" i="26"/>
  <c r="H8" i="26"/>
  <c r="H7" i="26"/>
  <c r="H6" i="26"/>
  <c r="H44" i="25"/>
  <c r="H43" i="25"/>
  <c r="H42" i="25"/>
  <c r="H41" i="25"/>
  <c r="H40" i="25"/>
  <c r="H38" i="25"/>
  <c r="H37" i="25"/>
  <c r="H36" i="25"/>
  <c r="H35" i="25"/>
  <c r="H34" i="25"/>
  <c r="H33" i="25"/>
  <c r="H32" i="25"/>
  <c r="H31" i="25"/>
  <c r="H30" i="25"/>
  <c r="H28" i="25"/>
  <c r="H27" i="25"/>
  <c r="H26" i="25"/>
  <c r="H25" i="25"/>
  <c r="H24" i="25"/>
  <c r="H22" i="25"/>
  <c r="H21" i="25"/>
  <c r="H20" i="25"/>
  <c r="H19" i="25"/>
  <c r="H17" i="25"/>
  <c r="H16" i="25"/>
  <c r="H15" i="25"/>
  <c r="H14" i="25"/>
  <c r="H12" i="25"/>
  <c r="H11" i="25"/>
  <c r="H10" i="25"/>
  <c r="H9" i="25"/>
  <c r="H8" i="25"/>
  <c r="H7" i="25"/>
  <c r="H6" i="25"/>
  <c r="H44" i="24"/>
  <c r="H43" i="24"/>
  <c r="H42" i="24"/>
  <c r="H41" i="24"/>
  <c r="H40" i="24"/>
  <c r="H38" i="24"/>
  <c r="H37" i="24"/>
  <c r="H36" i="24"/>
  <c r="H35" i="24"/>
  <c r="H34" i="24"/>
  <c r="H33" i="24"/>
  <c r="H32" i="24"/>
  <c r="H31" i="24"/>
  <c r="H30" i="24"/>
  <c r="H28" i="24"/>
  <c r="H27" i="24"/>
  <c r="H26" i="24"/>
  <c r="H25" i="24"/>
  <c r="H24" i="24"/>
  <c r="H22" i="24"/>
  <c r="H21" i="24"/>
  <c r="H20" i="24"/>
  <c r="H19" i="24"/>
  <c r="H17" i="24"/>
  <c r="H16" i="24"/>
  <c r="H15" i="24"/>
  <c r="H14" i="24"/>
  <c r="H12" i="24"/>
  <c r="H11" i="24"/>
  <c r="H10" i="24"/>
  <c r="H9" i="24"/>
  <c r="H8" i="24"/>
  <c r="H7" i="24"/>
  <c r="H6" i="24"/>
  <c r="H44" i="3"/>
  <c r="H43" i="3"/>
  <c r="H41" i="3"/>
  <c r="H40" i="3"/>
  <c r="H42" i="3"/>
  <c r="H38" i="3"/>
  <c r="H37" i="3"/>
  <c r="H36" i="3"/>
  <c r="H35" i="3"/>
  <c r="H34" i="3"/>
  <c r="H33" i="3"/>
  <c r="H32" i="3"/>
  <c r="H31" i="3"/>
  <c r="H30" i="3"/>
  <c r="H28" i="3"/>
  <c r="H27" i="3"/>
  <c r="H26" i="3"/>
  <c r="H25" i="3"/>
  <c r="H24" i="3"/>
  <c r="H22" i="3"/>
  <c r="H21" i="3"/>
  <c r="H20" i="3"/>
  <c r="H19" i="3"/>
  <c r="H17" i="3"/>
  <c r="H16" i="3"/>
  <c r="H15" i="3"/>
  <c r="H14" i="3"/>
  <c r="H12" i="3"/>
  <c r="H11" i="3"/>
  <c r="H10" i="3"/>
  <c r="H9" i="3"/>
  <c r="H8" i="3"/>
  <c r="H7" i="3"/>
  <c r="H6" i="3"/>
  <c r="H44" i="47"/>
  <c r="H43" i="47"/>
  <c r="H42" i="47"/>
  <c r="H41" i="47"/>
  <c r="H40" i="47"/>
  <c r="H38" i="47"/>
  <c r="H37" i="47"/>
  <c r="H36" i="47"/>
  <c r="H35" i="47"/>
  <c r="H34" i="47"/>
  <c r="H33" i="47"/>
  <c r="H32" i="47"/>
  <c r="H31" i="47"/>
  <c r="H30" i="47"/>
  <c r="H28" i="47"/>
  <c r="H27" i="47"/>
  <c r="H26" i="47"/>
  <c r="H25" i="47"/>
  <c r="H24" i="47"/>
  <c r="H22" i="47"/>
  <c r="H21" i="47"/>
  <c r="H20" i="47"/>
  <c r="H19" i="47"/>
  <c r="H17" i="47"/>
  <c r="H16" i="47"/>
  <c r="H15" i="47"/>
  <c r="H14" i="47"/>
  <c r="H12" i="47"/>
  <c r="H11" i="47"/>
  <c r="H10" i="47"/>
  <c r="H9" i="47"/>
  <c r="H8" i="47"/>
  <c r="H7" i="47"/>
  <c r="H6" i="47"/>
  <c r="H39" i="47" l="1"/>
  <c r="H29" i="47"/>
  <c r="H23" i="47"/>
  <c r="H39" i="43" l="1"/>
  <c r="H29" i="43"/>
  <c r="H23" i="43"/>
  <c r="H39" i="42"/>
  <c r="H29" i="42"/>
  <c r="H23" i="42"/>
  <c r="H39" i="41"/>
  <c r="H29" i="41"/>
  <c r="H23" i="41"/>
  <c r="H39" i="40"/>
  <c r="H29" i="40"/>
  <c r="H23" i="40"/>
  <c r="H39" i="39"/>
  <c r="H29" i="39"/>
  <c r="H23" i="39"/>
  <c r="H39" i="38"/>
  <c r="H29" i="38"/>
  <c r="H23" i="38"/>
  <c r="H39" i="37"/>
  <c r="H29" i="37"/>
  <c r="H23" i="37"/>
  <c r="H39" i="36"/>
  <c r="H29" i="36"/>
  <c r="H23" i="36"/>
  <c r="H39" i="35"/>
  <c r="H29" i="35"/>
  <c r="H23" i="35"/>
  <c r="H39" i="34"/>
  <c r="H29" i="34"/>
  <c r="H23" i="34"/>
  <c r="H39" i="33"/>
  <c r="H29" i="33"/>
  <c r="H23" i="33"/>
  <c r="H39" i="32"/>
  <c r="H29" i="32"/>
  <c r="H23" i="32"/>
  <c r="H39" i="31"/>
  <c r="H29" i="31"/>
  <c r="H23" i="31"/>
  <c r="H39" i="30"/>
  <c r="H29" i="30"/>
  <c r="H23" i="30"/>
  <c r="H39" i="29"/>
  <c r="H29" i="29"/>
  <c r="H23" i="29"/>
  <c r="H39" i="28"/>
  <c r="H29" i="28"/>
  <c r="H23" i="28"/>
  <c r="H39" i="27"/>
  <c r="H29" i="27"/>
  <c r="H23" i="27"/>
  <c r="H39" i="26"/>
  <c r="H29" i="26"/>
  <c r="H23" i="26"/>
  <c r="H39" i="25"/>
  <c r="H29" i="25"/>
  <c r="H23" i="25"/>
  <c r="H39" i="24"/>
  <c r="H29" i="24"/>
  <c r="H23" i="24"/>
  <c r="H23" i="3" l="1"/>
  <c r="H29" i="3"/>
  <c r="H39" i="3"/>
</calcChain>
</file>

<file path=xl/sharedStrings.xml><?xml version="1.0" encoding="utf-8"?>
<sst xmlns="http://schemas.openxmlformats.org/spreadsheetml/2006/main" count="3011" uniqueCount="692">
  <si>
    <t>Domicile</t>
  </si>
  <si>
    <t>Himachali</t>
  </si>
  <si>
    <t>Non_Himachali</t>
  </si>
  <si>
    <t>Metro</t>
  </si>
  <si>
    <t>City</t>
  </si>
  <si>
    <t>Town</t>
  </si>
  <si>
    <t>Village</t>
  </si>
  <si>
    <t>Schooling From</t>
  </si>
  <si>
    <t xml:space="preserve">Hindi_Medium_School  </t>
  </si>
  <si>
    <t xml:space="preserve">English_Medium_School  </t>
  </si>
  <si>
    <t>Government_Job</t>
  </si>
  <si>
    <t>Private_Job</t>
  </si>
  <si>
    <t>Agriculture</t>
  </si>
  <si>
    <t>Business</t>
  </si>
  <si>
    <t>Branch</t>
  </si>
  <si>
    <t>B.Pharmacy</t>
  </si>
  <si>
    <t>B.Com</t>
  </si>
  <si>
    <t>B.Sc</t>
  </si>
  <si>
    <t>B.Tech_Biotechnology</t>
  </si>
  <si>
    <t>B.Tech_Engineering</t>
  </si>
  <si>
    <t>BBA</t>
  </si>
  <si>
    <t>M.Pharmacy</t>
  </si>
  <si>
    <t>M.Sc</t>
  </si>
  <si>
    <t>MBA</t>
  </si>
  <si>
    <t xml:space="preserve">Belongs_to </t>
  </si>
  <si>
    <t>Schooling_From</t>
  </si>
  <si>
    <t xml:space="preserve"> occupation_Parent_Guardian</t>
  </si>
  <si>
    <t xml:space="preserve"> Occupation of Parent/Guardian</t>
  </si>
  <si>
    <t>Branch Wise</t>
  </si>
  <si>
    <t>Select the Criteria from the Dropdown List and Click on the Button "Go" to See the Details</t>
  </si>
  <si>
    <t>Select</t>
  </si>
  <si>
    <t>1a</t>
  </si>
  <si>
    <t>1b</t>
  </si>
  <si>
    <t>1c</t>
  </si>
  <si>
    <t>1d</t>
  </si>
  <si>
    <t>1e</t>
  </si>
  <si>
    <t>1f</t>
  </si>
  <si>
    <t>1g</t>
  </si>
  <si>
    <t>2a</t>
  </si>
  <si>
    <t>2b</t>
  </si>
  <si>
    <t>2c</t>
  </si>
  <si>
    <t>2d</t>
  </si>
  <si>
    <t>3a</t>
  </si>
  <si>
    <t>3b</t>
  </si>
  <si>
    <t>3c</t>
  </si>
  <si>
    <t>3d</t>
  </si>
  <si>
    <t>4a</t>
  </si>
  <si>
    <t>4b</t>
  </si>
  <si>
    <t>4c</t>
  </si>
  <si>
    <t>4d</t>
  </si>
  <si>
    <t>4e</t>
  </si>
  <si>
    <t>5a</t>
  </si>
  <si>
    <t>5b</t>
  </si>
  <si>
    <t>5c</t>
  </si>
  <si>
    <t>5d</t>
  </si>
  <si>
    <t>5e</t>
  </si>
  <si>
    <t>5f</t>
  </si>
  <si>
    <t>5g</t>
  </si>
  <si>
    <t>5h</t>
  </si>
  <si>
    <t>5i</t>
  </si>
  <si>
    <t>6a</t>
  </si>
  <si>
    <t>6b</t>
  </si>
  <si>
    <t>6c</t>
  </si>
  <si>
    <t>6d</t>
  </si>
  <si>
    <t>6e</t>
  </si>
  <si>
    <t>Teachers are regular and punctual in taking their classes.</t>
  </si>
  <si>
    <t>Teachers are masters in their subject.</t>
  </si>
  <si>
    <t>Teachers are well prepared and organized in the class.</t>
  </si>
  <si>
    <t>Lectures delivered by teachers are engaging and interesting.</t>
  </si>
  <si>
    <t xml:space="preserve">Teachers adjusts pace of class to the students' level of understanding. </t>
  </si>
  <si>
    <t>Teachers effectively encourages students to ask questions and give answers.</t>
  </si>
  <si>
    <t xml:space="preserve">Teachers use audio-visual aids, games, case study etc. </t>
  </si>
  <si>
    <t>University staff/ faculty treats students with dignity.</t>
  </si>
  <si>
    <t>Administrative processes (registration and other official tasks) are convenient and fast.</t>
  </si>
  <si>
    <t>All the important announcements and notifications concerning students are communicated well in advance.</t>
  </si>
  <si>
    <t>Different counselling and grievance cells available for students are working efficiently.</t>
  </si>
  <si>
    <t>Courses taught are up to date and not outdated.</t>
  </si>
  <si>
    <t>Courses taught are adding to academic as well as overall development.</t>
  </si>
  <si>
    <t>Co-curriculum programs (sprints, workshops, guest lectures, guru series etc.) are conducted often which add extra knowledge.</t>
  </si>
  <si>
    <t>Personality development programs/ courses are really beneficial and effective.</t>
  </si>
  <si>
    <t>We have good opportunity for exploring our hidden talents (singing, dancing, painting etc.)</t>
  </si>
  <si>
    <t>We get opportunity to participate at college level and university level competitions.</t>
  </si>
  <si>
    <t>Industrial and recreational visits like picnics, tours etc. are often conducted.</t>
  </si>
  <si>
    <t>Placements provided by the university are good.</t>
  </si>
  <si>
    <t>We enjoy life at university.</t>
  </si>
  <si>
    <t>Library facilities are updated and easy to access.</t>
  </si>
  <si>
    <t>Food and water facilities are healthy.</t>
  </si>
  <si>
    <t>Washrooms and other public utility places are clean and hygienic.</t>
  </si>
  <si>
    <t>Campus is clean and eco-friendly.</t>
  </si>
  <si>
    <t>Indoor and outdoor sports facilities are satisfactory.</t>
  </si>
  <si>
    <t>Internet connectivity in campus is very fast.</t>
  </si>
  <si>
    <t>Other facilities like teaching aids, laboratories etc. are adequate.</t>
  </si>
  <si>
    <t>Transportation facilities provided by the university is satisfactory.</t>
  </si>
  <si>
    <t>Internal evaluation is fair and transparent.</t>
  </si>
  <si>
    <t>Overall evaluation system is satisfactory.</t>
  </si>
  <si>
    <t>Easy to fill revaluation and clear any other queries.</t>
  </si>
  <si>
    <t>Examinations are conducted smoothly.</t>
  </si>
  <si>
    <t>Invigilation is unbiased and effectively eliminates the usage of any unfair means during examinations.</t>
  </si>
  <si>
    <t>eUniv (Learning Management System) is robust and very helpful in our academics.</t>
  </si>
  <si>
    <t xml:space="preserve">Strongly Disagree </t>
  </si>
  <si>
    <t>Disagree</t>
  </si>
  <si>
    <t>Neutral</t>
  </si>
  <si>
    <t>Agree</t>
  </si>
  <si>
    <t xml:space="preserve">Strongly Agree </t>
  </si>
  <si>
    <t>Average</t>
  </si>
  <si>
    <t>Weight</t>
  </si>
  <si>
    <t>Teaching Learning Environment</t>
  </si>
  <si>
    <t>Student Support And Administration</t>
  </si>
  <si>
    <t>Curricular And Co-Curricular </t>
  </si>
  <si>
    <t>Extra Curricular</t>
  </si>
  <si>
    <t>Infrastructure Facilities</t>
  </si>
  <si>
    <t>Evaluation And Examination System</t>
  </si>
  <si>
    <t>Back to Dropdown Menu</t>
  </si>
  <si>
    <t>Belongs to (Area)</t>
  </si>
  <si>
    <t>Sr. No.</t>
  </si>
  <si>
    <t>Comments</t>
  </si>
  <si>
    <t>Click Here to see the Comments</t>
  </si>
  <si>
    <t>Overall Manthan 2016-17 (Students)</t>
  </si>
  <si>
    <t>Submitted answers: 647</t>
  </si>
  <si>
    <t>Factors Ranked Above 4 Out of 5</t>
  </si>
  <si>
    <t> (A) Domicile</t>
  </si>
  <si>
    <t>Rank</t>
  </si>
  <si>
    <t>Question Asked</t>
  </si>
  <si>
    <t>Average out of 5</t>
  </si>
  <si>
    <t>-  Himachali:</t>
  </si>
  <si>
    <t xml:space="preserve">                                                                                                             525 (81.14 %)</t>
  </si>
  <si>
    <t>(5d)• Campus is clean and eco-friendly.</t>
  </si>
  <si>
    <t>-  Non-Himachali:</t>
  </si>
  <si>
    <t>                         122 (18.86 %)</t>
  </si>
  <si>
    <t>(5a)• Library facilities are updated and easy to access.</t>
  </si>
  <si>
    <t> (B) Do you belong to a:</t>
  </si>
  <si>
    <t>(5g)• eUniv (Learning Management System) is robust and very helpful in our academics.</t>
  </si>
  <si>
    <t>-  Village:</t>
  </si>
  <si>
    <t>                                                                298 (46.06 %)</t>
  </si>
  <si>
    <t>(1a)• Teachers are regular and punctual in taking their classes.</t>
  </si>
  <si>
    <t>-  Town:</t>
  </si>
  <si>
    <t xml:space="preserve">                                    152 (23.49 %)</t>
  </si>
  <si>
    <t>(3c)• Co-curriculum programs (sprints, workshops, guest lectures, guru series etc.) are conducted often which add extra knowledge.</t>
  </si>
  <si>
    <t>-  City:</t>
  </si>
  <si>
    <t xml:space="preserve">                                           177 (27.36 %)</t>
  </si>
  <si>
    <t>-  Metro:</t>
  </si>
  <si>
    <t>          20 (3.09 %)</t>
  </si>
  <si>
    <t> (C) You completed your schooling from:</t>
  </si>
  <si>
    <t>-  Hindi medium school:</t>
  </si>
  <si>
    <t>                          107 (16.54 %)</t>
  </si>
  <si>
    <t>-  English medium school:</t>
  </si>
  <si>
    <t xml:space="preserve">                                                                                                                540 (83.46 %)</t>
  </si>
  <si>
    <t> (D) What is the occupation of your Parent/Guardian?</t>
  </si>
  <si>
    <t>-  Agriculture:</t>
  </si>
  <si>
    <t>                   66 (10.20 %)</t>
  </si>
  <si>
    <t>-  Business:</t>
  </si>
  <si>
    <t>                           123 (19.01 %)</t>
  </si>
  <si>
    <t>-  Private Job:</t>
  </si>
  <si>
    <t xml:space="preserve">                           107 (16.54 %)</t>
  </si>
  <si>
    <t>-  Government Job:</t>
  </si>
  <si>
    <t>                                                                             351 (54.25 %)</t>
  </si>
  <si>
    <t> (E) You are a student of:</t>
  </si>
  <si>
    <t>-  B Sc:</t>
  </si>
  <si>
    <t>                   76 (11.75 %)</t>
  </si>
  <si>
    <t>-  B Tech (Eng):</t>
  </si>
  <si>
    <t>                                          192 (29.68 %)</t>
  </si>
  <si>
    <t>-  B Tech (Bio-tech):</t>
  </si>
  <si>
    <t>                        103 (15.92 %)</t>
  </si>
  <si>
    <t>-  B Com:</t>
  </si>
  <si>
    <t>                53 (8.19 %)</t>
  </si>
  <si>
    <t>-  B Pharm:</t>
  </si>
  <si>
    <t xml:space="preserve">                 67 (10.36 %)</t>
  </si>
  <si>
    <t>-  BBA:</t>
  </si>
  <si>
    <t>    18 (2.78 %)</t>
  </si>
  <si>
    <t>-  M Sc:</t>
  </si>
  <si>
    <t xml:space="preserve">              51 (7.88 %)</t>
  </si>
  <si>
    <t>-  M Tech:</t>
  </si>
  <si>
    <t>     0</t>
  </si>
  <si>
    <t>-  M Pharm:</t>
  </si>
  <si>
    <t xml:space="preserve">     1 (0.15 %)</t>
  </si>
  <si>
    <t>-  MBA:</t>
  </si>
  <si>
    <t>                     86 (13.29 %)</t>
  </si>
  <si>
    <t>-  M Phil:</t>
  </si>
  <si>
    <t xml:space="preserve">        0</t>
  </si>
  <si>
    <t>-  Ph. D:</t>
  </si>
  <si>
    <t>        0</t>
  </si>
  <si>
    <t>-  Strongly Disagree (1):</t>
  </si>
  <si>
    <t xml:space="preserve">       21 (3.25 %)</t>
  </si>
  <si>
    <t>-  Disagree (2):</t>
  </si>
  <si>
    <t xml:space="preserve">       12 (1.85 %)</t>
  </si>
  <si>
    <t>-  Neutral (3):</t>
  </si>
  <si>
    <t xml:space="preserve">                 78 (12.06 %)</t>
  </si>
  <si>
    <t>-  Agree (4):</t>
  </si>
  <si>
    <t xml:space="preserve">                                                                        327 (50.54 %)</t>
  </si>
  <si>
    <t>-  Strongly Agree (5):</t>
  </si>
  <si>
    <t xml:space="preserve">                                                209 (32.30 %)</t>
  </si>
  <si>
    <t>Average: 4.07</t>
  </si>
  <si>
    <t>(1b)• Teachers are masters in their subject.</t>
  </si>
  <si>
    <t xml:space="preserve">        19 (2.94 %)</t>
  </si>
  <si>
    <t xml:space="preserve">           34 (5.26 %)</t>
  </si>
  <si>
    <t xml:space="preserve">                               126 (19.47 %)</t>
  </si>
  <si>
    <t xml:space="preserve">                                                                  311 (48.07 %)</t>
  </si>
  <si>
    <t xml:space="preserve">                                 157 (24.27 %)</t>
  </si>
  <si>
    <t>Average: 3.85</t>
  </si>
  <si>
    <t>(1c)• Teachers are well prepared and organized in the class.</t>
  </si>
  <si>
    <t xml:space="preserve">        22 (3.40 %)</t>
  </si>
  <si>
    <t xml:space="preserve">       19 (2.94 %)</t>
  </si>
  <si>
    <t xml:space="preserve">                            116 (17.93 %)</t>
  </si>
  <si>
    <t xml:space="preserve">                                                                      320 (49.46 %)</t>
  </si>
  <si>
    <t xml:space="preserve">                                      170 (26.28 %)</t>
  </si>
  <si>
    <t>Average: 3.92</t>
  </si>
  <si>
    <t>(1d)• Lectures delivered by teachers are engaging and interesting.</t>
  </si>
  <si>
    <t xml:space="preserve">            29 (4.48 %)</t>
  </si>
  <si>
    <t xml:space="preserve">           41 (6.34 %)</t>
  </si>
  <si>
    <t xml:space="preserve">                                 146 (22.57 %)</t>
  </si>
  <si>
    <t xml:space="preserve">                                                                  297 (45.90 %)</t>
  </si>
  <si>
    <t xml:space="preserve">                               134 (20.71 %)</t>
  </si>
  <si>
    <t>Average: 3.72</t>
  </si>
  <si>
    <t>(1e)• Teachers adjusts pace of class to the students' level of understanding.</t>
  </si>
  <si>
    <t xml:space="preserve">         24 (3.71 %)</t>
  </si>
  <si>
    <t xml:space="preserve">           38 (5.87 %)</t>
  </si>
  <si>
    <t xml:space="preserve">                                   152 (23.49 %)</t>
  </si>
  <si>
    <t xml:space="preserve">                                                                 303 (46.83 %)</t>
  </si>
  <si>
    <t xml:space="preserve">                                 130 (20.09 %)</t>
  </si>
  <si>
    <t>Average: 3.74</t>
  </si>
  <si>
    <t>(1f)• Teachers effectively encourages students to ask questions and give answers.</t>
  </si>
  <si>
    <t xml:space="preserve">        28 (4.33 %)</t>
  </si>
  <si>
    <t xml:space="preserve">                       103 (15.92 %)</t>
  </si>
  <si>
    <t xml:space="preserve">                                                                      315 (48.69 %)</t>
  </si>
  <si>
    <t xml:space="preserve">                                        180 (27.82 %)</t>
  </si>
  <si>
    <t>Average: 3.94</t>
  </si>
  <si>
    <t>(1g)• Teachers use audio-visual aids, games, case study etc.</t>
  </si>
  <si>
    <t xml:space="preserve">          42 (6.49 %)</t>
  </si>
  <si>
    <t xml:space="preserve">              50 (7.73 %)</t>
  </si>
  <si>
    <t xml:space="preserve">                               150 (23.18 %)</t>
  </si>
  <si>
    <t xml:space="preserve">                                                       249 (38.49 %)</t>
  </si>
  <si>
    <t xml:space="preserve">                                  156 (24.11 %)</t>
  </si>
  <si>
    <t>Average: 3.66</t>
  </si>
  <si>
    <t>(2a)• University staff/ faculty treats students with dignity.</t>
  </si>
  <si>
    <t xml:space="preserve">            41 (6.34 %)</t>
  </si>
  <si>
    <t xml:space="preserve">            46 (7.11 %)</t>
  </si>
  <si>
    <t xml:space="preserve">                               146 (22.57 %)</t>
  </si>
  <si>
    <t xml:space="preserve">                                                               285 (44.05 %)</t>
  </si>
  <si>
    <t xml:space="preserve">                              129 (19.94 %)</t>
  </si>
  <si>
    <t>Average: 3.64</t>
  </si>
  <si>
    <t>(2b)• Administrative processes (registration and other official tasks) are convenient and fast.</t>
  </si>
  <si>
    <t xml:space="preserve">                52 (8.04 %)</t>
  </si>
  <si>
    <t xml:space="preserve">               65 (10.05 %)</t>
  </si>
  <si>
    <t xml:space="preserve">                           132 (20.40 %)</t>
  </si>
  <si>
    <t xml:space="preserve">                                                           280 (43.28 %)</t>
  </si>
  <si>
    <t xml:space="preserve">                            118 (18.24 %)</t>
  </si>
  <si>
    <t>Average: 3.54</t>
  </si>
  <si>
    <t>(2c)• All the important announcements and notifications concerning students are communicated well in advance.</t>
  </si>
  <si>
    <t xml:space="preserve">                64 (9.89 %)</t>
  </si>
  <si>
    <t xml:space="preserve">             57 (8.81 %)</t>
  </si>
  <si>
    <t xml:space="preserve">                                 155 (23.96 %)</t>
  </si>
  <si>
    <t xml:space="preserve">                                                        258 (39.88 %)</t>
  </si>
  <si>
    <t xml:space="preserve">                           113 (17.47 %)</t>
  </si>
  <si>
    <t>Average: 3.46</t>
  </si>
  <si>
    <t>(2d)• Different counselling and grievance cells available for students are working efficiently.</t>
  </si>
  <si>
    <t xml:space="preserve">         39 (6.03 %)</t>
  </si>
  <si>
    <t xml:space="preserve">           50 (7.73 %)</t>
  </si>
  <si>
    <t xml:space="preserve">                                         191 (29.52 %)</t>
  </si>
  <si>
    <t xml:space="preserve">                                                        264 (40.80 %)</t>
  </si>
  <si>
    <t xml:space="preserve">                      103 (15.92 %)</t>
  </si>
  <si>
    <t>Average: 3.53</t>
  </si>
  <si>
    <t>(3a)• Courses taught are up to date and not outdated.</t>
  </si>
  <si>
    <t xml:space="preserve">         34 (5.26 %)</t>
  </si>
  <si>
    <t xml:space="preserve">         36 (5.56 %)</t>
  </si>
  <si>
    <t xml:space="preserve">                            130 (20.09 %)</t>
  </si>
  <si>
    <t xml:space="preserve">                                                                      316 (48.84 %)</t>
  </si>
  <si>
    <t xml:space="preserve">                            131 (20.25 %)</t>
  </si>
  <si>
    <t>Average: 3.73</t>
  </si>
  <si>
    <t>(3b)• Courses taught are adding to academic as well as overall development.</t>
  </si>
  <si>
    <t xml:space="preserve">                               142 (21.95 %)</t>
  </si>
  <si>
    <t xml:space="preserve">                                                                   323 (49.92 %)</t>
  </si>
  <si>
    <t xml:space="preserve">                         118 (18.24 %)</t>
  </si>
  <si>
    <t xml:space="preserve">      21 (3.25 %)</t>
  </si>
  <si>
    <t xml:space="preserve">       28 (4.33 %)</t>
  </si>
  <si>
    <t xml:space="preserve">                    88 (13.60 %)</t>
  </si>
  <si>
    <t xml:space="preserve">                                                               293 (45.29 %)</t>
  </si>
  <si>
    <t xml:space="preserve">                                                 217 (33.54 %)</t>
  </si>
  <si>
    <t>Average: 4.02</t>
  </si>
  <si>
    <t>(3d)• Personality development programs/ courses are really beneficial and effective.</t>
  </si>
  <si>
    <t xml:space="preserve">                        102 (15.77 %)</t>
  </si>
  <si>
    <t xml:space="preserve">                                                                 298 (46.06 %)</t>
  </si>
  <si>
    <t xml:space="preserve">                                            198 (30.60 %)</t>
  </si>
  <si>
    <t>Average: 3.96</t>
  </si>
  <si>
    <t> (4a)• We have good opportunity for exploring our hidden talents (singing, dancing, painting etc.)</t>
  </si>
  <si>
    <t xml:space="preserve">        30 (4.64 %)</t>
  </si>
  <si>
    <t xml:space="preserve">        38 (5.87 %)</t>
  </si>
  <si>
    <t xml:space="preserve">                         116 (17.93 %)</t>
  </si>
  <si>
    <t xml:space="preserve">                                                               295 (45.60 %)</t>
  </si>
  <si>
    <t xml:space="preserve">                                     168 (25.97 %)</t>
  </si>
  <si>
    <t>Average: 3.82</t>
  </si>
  <si>
    <t>(4b)• We get opportunity to participate at college level and university level competitions.</t>
  </si>
  <si>
    <t xml:space="preserve">         38 (5.87 %)</t>
  </si>
  <si>
    <t xml:space="preserve">         40 (6.18 %)</t>
  </si>
  <si>
    <t xml:space="preserve">                          118 (18.24 %)</t>
  </si>
  <si>
    <t xml:space="preserve">                                                                296 (45.75 %)</t>
  </si>
  <si>
    <t>Average: 3.76</t>
  </si>
  <si>
    <t>(4c)• Industrial and recreational visits like picnics, tours etc. are often conducted.</t>
  </si>
  <si>
    <t xml:space="preserve">                          124 (19.17 %)</t>
  </si>
  <si>
    <t xml:space="preserve">                       94 (14.53 %)</t>
  </si>
  <si>
    <t xml:space="preserve">                             140 (21.64 %)</t>
  </si>
  <si>
    <t xml:space="preserve">                                          191 (29.52 %)</t>
  </si>
  <si>
    <t xml:space="preserve">                      98 (15.15 %)</t>
  </si>
  <si>
    <t>Average: 3.07</t>
  </si>
  <si>
    <t>(4d)• Placements provided by the university are good.</t>
  </si>
  <si>
    <t xml:space="preserve">                                         194 (29.98 %)</t>
  </si>
  <si>
    <t xml:space="preserve">                                                      246 (38.02 %)</t>
  </si>
  <si>
    <t xml:space="preserve">                             134 (20.71 %)</t>
  </si>
  <si>
    <t>Average: 3.63</t>
  </si>
  <si>
    <t>(4e)• We enjoy life at university.</t>
  </si>
  <si>
    <t xml:space="preserve">        32 (4.95 %)</t>
  </si>
  <si>
    <t xml:space="preserve">                            137 (21.17 %)</t>
  </si>
  <si>
    <t xml:space="preserve">                                                       266 (41.11 %)</t>
  </si>
  <si>
    <t xml:space="preserve">                                      178 (27.51 %)</t>
  </si>
  <si>
    <t>Average: 3.81</t>
  </si>
  <si>
    <t xml:space="preserve">     17 (2.63 %)</t>
  </si>
  <si>
    <t xml:space="preserve">                 77 (11.90 %)</t>
  </si>
  <si>
    <t xml:space="preserve">                                                          275 (42.50 %)</t>
  </si>
  <si>
    <t xml:space="preserve">                                                        257 (39.72 %)</t>
  </si>
  <si>
    <r>
      <rPr>
        <b/>
        <sz val="12"/>
        <color rgb="FFC00000"/>
        <rFont val="Calibri Light"/>
        <family val="2"/>
        <scheme val="major"/>
      </rPr>
      <t xml:space="preserve">Average: </t>
    </r>
    <r>
      <rPr>
        <b/>
        <u/>
        <sz val="12"/>
        <color rgb="FFC00000"/>
        <rFont val="Calibri Light"/>
        <family val="2"/>
        <scheme val="major"/>
      </rPr>
      <t>4.13</t>
    </r>
  </si>
  <si>
    <t>(5b)• Food and water facilities are healthy.</t>
  </si>
  <si>
    <t xml:space="preserve">                        111 (17.16 %)</t>
  </si>
  <si>
    <t xml:space="preserve">                  72 (11.13 %)</t>
  </si>
  <si>
    <t xml:space="preserve">                                    172 (26.58 %)</t>
  </si>
  <si>
    <t xml:space="preserve">                                        195 (30.14 %)</t>
  </si>
  <si>
    <t xml:space="preserve">                     97 (14.99 %)</t>
  </si>
  <si>
    <t>Average: 3.15</t>
  </si>
  <si>
    <t>(5c)• Washrooms and other public utility places are clean and hygienic.</t>
  </si>
  <si>
    <t xml:space="preserve">          41 (6.34 %)</t>
  </si>
  <si>
    <t xml:space="preserve">           57 (8.81 %)</t>
  </si>
  <si>
    <t xml:space="preserve">                          125 (19.32 %)</t>
  </si>
  <si>
    <t xml:space="preserve">                                                         268 (41.42 %)</t>
  </si>
  <si>
    <t>Average: 3.68</t>
  </si>
  <si>
    <t xml:space="preserve">   10 (1.55 %)</t>
  </si>
  <si>
    <t xml:space="preserve">   11 (1.70 %)</t>
  </si>
  <si>
    <t xml:space="preserve">           49 (7.57 %)</t>
  </si>
  <si>
    <t xml:space="preserve">                                                    246 (38.02 %)</t>
  </si>
  <si>
    <t xml:space="preserve">                                                                      331 (51.16 %)</t>
  </si>
  <si>
    <r>
      <t xml:space="preserve">Average: </t>
    </r>
    <r>
      <rPr>
        <b/>
        <u/>
        <sz val="12"/>
        <color rgb="FFC00000"/>
        <rFont val="Calibri Light"/>
        <family val="2"/>
        <scheme val="major"/>
      </rPr>
      <t>4.36</t>
    </r>
  </si>
  <si>
    <t>(5e)• Indoor and outdoor sports facilities are satisfactory.</t>
  </si>
  <si>
    <t xml:space="preserve">             53 (8.19 %)</t>
  </si>
  <si>
    <t xml:space="preserve">            51 (7.88 %)</t>
  </si>
  <si>
    <t xml:space="preserve">                              143 (22.10 %)</t>
  </si>
  <si>
    <t xml:space="preserve">                                                       265 (40.96 %)</t>
  </si>
  <si>
    <t xml:space="preserve">                            135 (20.87 %)</t>
  </si>
  <si>
    <t>Average: 3.58</t>
  </si>
  <si>
    <t> (5f)• Internet connectivity in campus is very fast.</t>
  </si>
  <si>
    <t xml:space="preserve">                       102 (15.77 %)</t>
  </si>
  <si>
    <t xml:space="preserve">                                    167 (25.81 %)</t>
  </si>
  <si>
    <t xml:space="preserve">                                   164 (25.35 %)</t>
  </si>
  <si>
    <t xml:space="preserve">                 72 (11.13 %)</t>
  </si>
  <si>
    <t>Average: 2.88</t>
  </si>
  <si>
    <t xml:space="preserve">    15 (2.35 %)</t>
  </si>
  <si>
    <t xml:space="preserve">    10 (1.57 %)</t>
  </si>
  <si>
    <t xml:space="preserve">                   85 (13.34 %)</t>
  </si>
  <si>
    <t xml:space="preserve">                                                                 300 (47.10 %)</t>
  </si>
  <si>
    <t xml:space="preserve">                                                 227 (35.64 %)</t>
  </si>
  <si>
    <r>
      <t xml:space="preserve">Average: </t>
    </r>
    <r>
      <rPr>
        <b/>
        <u/>
        <sz val="12"/>
        <color rgb="FFC00000"/>
        <rFont val="Calibri Light"/>
        <family val="2"/>
        <scheme val="major"/>
      </rPr>
      <t>4.12</t>
    </r>
  </si>
  <si>
    <t> (5h)• Other facilities like teaching aids, laboratories etc. are adequate.</t>
  </si>
  <si>
    <t xml:space="preserve">          43 (6.65 %)</t>
  </si>
  <si>
    <t xml:space="preserve">                                       182 (28.13 %)</t>
  </si>
  <si>
    <t xml:space="preserve">                                                            278 (42.97 %)</t>
  </si>
  <si>
    <t xml:space="preserve">                       101 (15.61 %)</t>
  </si>
  <si>
    <t>(5i)• Transportation facilities provided by the university is satisfactory.</t>
  </si>
  <si>
    <t xml:space="preserve">              56 (8.66 %)</t>
  </si>
  <si>
    <t xml:space="preserve">              55 (8.50 %)</t>
  </si>
  <si>
    <t xml:space="preserve">                                146 (22.57 %)</t>
  </si>
  <si>
    <t xml:space="preserve">                                                           276 (42.66 %)</t>
  </si>
  <si>
    <t xml:space="preserve">                         114 (17.62 %)</t>
  </si>
  <si>
    <t>Average: 3.52</t>
  </si>
  <si>
    <t>(6a)• Internal evaluation is fair and transparent.</t>
  </si>
  <si>
    <t xml:space="preserve">               63 (9.74 %)</t>
  </si>
  <si>
    <t xml:space="preserve">                                 144 (22.26 %)</t>
  </si>
  <si>
    <t xml:space="preserve">                                                            291 (44.98 %)</t>
  </si>
  <si>
    <t xml:space="preserve">                        106 (16.38 %)</t>
  </si>
  <si>
    <t>Average: 3.55</t>
  </si>
  <si>
    <t>(6b)• Overall evaluation system is satisfactory.</t>
  </si>
  <si>
    <t xml:space="preserve">        35 (5.41 %)</t>
  </si>
  <si>
    <t xml:space="preserve">          45 (6.96 %)</t>
  </si>
  <si>
    <t xml:space="preserve">                                  164 (25.35 %)</t>
  </si>
  <si>
    <t xml:space="preserve">                                                              298 (46.06 %)</t>
  </si>
  <si>
    <t xml:space="preserve">                      105 (16.23 %)</t>
  </si>
  <si>
    <t>Average: 3.61</t>
  </si>
  <si>
    <t>(6c)• Easy to fill revaluation and clear any other queries.</t>
  </si>
  <si>
    <t xml:space="preserve">         41 (6.34 %)</t>
  </si>
  <si>
    <t xml:space="preserve">       31 (4.79 %)</t>
  </si>
  <si>
    <t xml:space="preserve">                                            203 (31.38 %)</t>
  </si>
  <si>
    <t xml:space="preserve">                    97 (14.99 %)</t>
  </si>
  <si>
    <t>(6d)• Examinations are conducted smoothly.</t>
  </si>
  <si>
    <t xml:space="preserve">        33 (5.10 %)</t>
  </si>
  <si>
    <t xml:space="preserve">                               141 (21.79 %)</t>
  </si>
  <si>
    <t xml:space="preserve">                                                                309 (47.76 %)</t>
  </si>
  <si>
    <t xml:space="preserve">                             136 (21.02 %)</t>
  </si>
  <si>
    <t> (6e) (6e)• Invigilation is unbiased and effectively eliminates the usage of any unfair means during examinations.</t>
  </si>
  <si>
    <t xml:space="preserve">      24 (3.71 %)</t>
  </si>
  <si>
    <t xml:space="preserve">     16 (2.47 %)</t>
  </si>
  <si>
    <t xml:space="preserve">                            132 (20.40 %)</t>
  </si>
  <si>
    <t xml:space="preserve">                                                                  309 (47.76 %)</t>
  </si>
  <si>
    <t xml:space="preserve">                                   166 (25.66 %)</t>
  </si>
  <si>
    <t>Average: 3.89</t>
  </si>
  <si>
    <t>Consolidate Manthan Details</t>
  </si>
  <si>
    <t>Back to dropdown Menu</t>
  </si>
  <si>
    <t>Manthan Dec-2019 (Student)</t>
  </si>
  <si>
    <t>Manthan Dec-2019  Comments (Students)</t>
  </si>
  <si>
    <t>Feedback Analysis Manthan Dec-2019 Consolidate Sheet (Students, 1627 Nos.)</t>
  </si>
  <si>
    <t xml:space="preserve">Exams conducted through online medium is completely obsolete. </t>
  </si>
  <si>
    <t>Shoolini should have a separate plyground..Not all in basket ball court!!</t>
  </si>
  <si>
    <t>Keep hostels in priority too. There's so less facilities in the hostel where so many students live for their tenure. Case studies, equipments, proper guidance and counselling of career paths, student- teacher interaction - NOTHING. Global universities have a lot more driven students, not like here who come for fashion and time pass only and teacher's actions encourage that too</t>
  </si>
  <si>
    <t>Please improve the speed of internet.Some problem in safe exam browser while during in examination.</t>
  </si>
  <si>
    <t xml:space="preserve">Improve medical faculites pless.. </t>
  </si>
  <si>
    <t xml:space="preserve">I don't know why students of microbiology are taught maths and computer language in our first semester and physics, graphic design in later semester instead of core subjects. </t>
  </si>
  <si>
    <t>need clealiness and more mentaimence</t>
  </si>
  <si>
    <t>Shoolini wifi connection problem</t>
  </si>
  <si>
    <t>There is one teacher in our faculty who's behaviour is not good in class. The teacher attacks personallly very often and  uses bad language.</t>
  </si>
  <si>
    <t>we need a better faculty for our core subjects like for theory of computation that teacher spoiled our whole semester and still  we gained nothing . we need teachers like nagesh sir and ankit sir</t>
  </si>
  <si>
    <t>Instruments are not adequate in nos for practical during the lab work.</t>
  </si>
  <si>
    <t>Less holiday for examination...and slow wifi connection</t>
  </si>
  <si>
    <t xml:space="preserve">Very bad transportation facility. Buses are standing there but they even don't use students are waiting and they get late. </t>
  </si>
  <si>
    <t>Internet connectivity is very slow</t>
  </si>
  <si>
    <t xml:space="preserve">Wifi is very poor and food is not satisfactory. </t>
  </si>
  <si>
    <t xml:space="preserve">The wifi facility needs to be improved </t>
  </si>
  <si>
    <t xml:space="preserve">Wi fi facilities are not satisfactory </t>
  </si>
  <si>
    <t xml:space="preserve">Give at least one day break between exams </t>
  </si>
  <si>
    <t>great teaching.</t>
  </si>
  <si>
    <t>This University is anything but not a fun place, the students are all so annoying and everyone just cares about just their marks rather than any overall evaluation and development... Just typical Indian behaviour though, also the hostel food is not worth by any means... We are overpaying just for the sake of internet that too doesn't works properly</t>
  </si>
  <si>
    <t xml:space="preserve">Please make wifi facilities in hostel measier as they never work properly </t>
  </si>
  <si>
    <t>I am in bajmc everything is good except the syllabus of the this course as we are only studying about journalism but no mass communication although it is a journalism and mass communication</t>
  </si>
  <si>
    <t xml:space="preserve">Why is hostel fees increasing every semester by 2000 and there is no proper timetable in hostel mess and library is taking 5 rs fine for no reason your website functions are not working like the hostel attendance </t>
  </si>
  <si>
    <t xml:space="preserve">Management System is too weak inside University. </t>
  </si>
  <si>
    <t xml:space="preserve">University WiFi is not so good.. Laboratory have lack of many vessel equipment is not available or the incharge are not providing to students.. Some cources </t>
  </si>
  <si>
    <t>please stop online examinations of MBA students.</t>
  </si>
  <si>
    <t>We don't like online examination so plz change or update this system</t>
  </si>
  <si>
    <t>the labs of the university should have proper instruments and all the chemical should be provided .</t>
  </si>
  <si>
    <t>Teachers doesnt inform about the class</t>
  </si>
  <si>
    <t xml:space="preserve">Try to improve hostel food quality n infrastructure of hostel ..... </t>
  </si>
  <si>
    <t xml:space="preserve">Bsc agriculture is quite hectic subject and we have lot of pressure and subjects </t>
  </si>
  <si>
    <t>Hostel food is very bad please try to make it good</t>
  </si>
  <si>
    <t>Transportation facility should be provided more often</t>
  </si>
  <si>
    <t>I hope University is collecting all these data, use properly and  pay attention.  I hope its not for just a formal process.</t>
  </si>
  <si>
    <t>Co-curriculum programs should be there for all departments.</t>
  </si>
  <si>
    <t>Good, keep it up</t>
  </si>
  <si>
    <t>Why there is no industrial visit for bsc biotech.Its been 3 yrs now.</t>
  </si>
  <si>
    <t>It's good to be a part of this University</t>
  </si>
  <si>
    <t xml:space="preserve">Improvement reqired in hostel food facilitie ☺. </t>
  </si>
  <si>
    <t>The focus should be more on personality development of the students.Mock interviews should be conducted to build up the level of confidence.</t>
  </si>
  <si>
    <t>We are facing problem in exams due to online examination.</t>
  </si>
  <si>
    <t>Industrial visits are not conducted smoothly for btech cse</t>
  </si>
  <si>
    <t xml:space="preserve">Every quarterly month has organized to pharmacy students. Teacher has personal attention to every students in practical lab. Facilities to provide sufficient lab equipment. </t>
  </si>
  <si>
    <t xml:space="preserve">I will say that the transportation is good but at  5:30 pm bus will late when final paper came the bus will late any other bus will be there for the chambhaghat students. two buses will be there for   chambhaghat .    at 5 30 pm and 4 ;10tmining </t>
  </si>
  <si>
    <t>They should improved their internet speed and make swimming pool in campus.</t>
  </si>
  <si>
    <t xml:space="preserve">class time table is not good and improve in class time table </t>
  </si>
  <si>
    <t>It's good for here to be in this university</t>
  </si>
  <si>
    <t>HOSTEL MESS FOOD IS NOT GOOD ........</t>
  </si>
  <si>
    <t>Do not provide transport facilities to Dharampur during functions.</t>
  </si>
  <si>
    <t>Need betterfood</t>
  </si>
  <si>
    <t>Poor transport facility</t>
  </si>
  <si>
    <t>Please have good managing staff  who know their work well and talk to the point things.</t>
  </si>
  <si>
    <t xml:space="preserve">Please start conducting more educational compition </t>
  </si>
  <si>
    <t xml:space="preserve">Time table ke hisab se classes honi chaiye jis se sbi ke liye acha ho, baki sab kuch acha hai, staff are very supportive and really helpful teachers. </t>
  </si>
  <si>
    <t>There must be a mess in G and H block also</t>
  </si>
  <si>
    <t>There should be a table with tea and biscuits in every class so stundents don't feel sleepy and will be attentive in the class room</t>
  </si>
  <si>
    <t>Wi-fi is not upto the mark</t>
  </si>
  <si>
    <t>please make lift facility it is very hard too walk on steepy area</t>
  </si>
  <si>
    <t>There should be a strong connection of wifi in hostels</t>
  </si>
  <si>
    <t>It's good be a member of the Shoolini University</t>
  </si>
  <si>
    <t xml:space="preserve">Bus service are not proper, so it should be made proper as some students  come standing </t>
  </si>
  <si>
    <t>Hostel mess food quality should be checked periodically. As a master's student we should get adequate amount of equipments freely available all the time. Here we face hustle every time</t>
  </si>
  <si>
    <t>Good environment university has provides to their students.</t>
  </si>
  <si>
    <t>Lab equipments are not available in good amount and some chemicals are not even present..Students face difficulty in arranging essential chemicals for performing experiment.Hostel mess food is very poor .They are not even giving Green vegetables.</t>
  </si>
  <si>
    <t>Hostel faciltity of food is very poor</t>
  </si>
  <si>
    <t xml:space="preserve">Their is alot of time wastage during the days of study </t>
  </si>
  <si>
    <t>Cart facility not available , electricity problem in hostel, food is nt gd in hostel</t>
  </si>
  <si>
    <t>Their is no sitting facilities in f block ..it look like a shri lanka.in maps the upper university is look like india and f block is very poor country like shri lanka..so develop the sitting facilities n water facilities</t>
  </si>
  <si>
    <t>No hot water available in hostels . Food in the mess is not good.</t>
  </si>
  <si>
    <t xml:space="preserve"> UG and PG girls should be kept separated. wifi is not working properly. No hot water gysers and solars are not working properly. Getting problem in drinking water as well as bathing water. No management in girls hostel. Unnecessary rules are going on in girls hostel like we have to mark online and offline attendence both. In our exam time we  face problems because of this offline attendence. No equipments in our lab. Management system is not good need to be improve.</t>
  </si>
  <si>
    <t>Unhealthy water n food facility..very bad</t>
  </si>
  <si>
    <t>Using technology is good but you should also care about how to use in regarding exam,and slides are also good but it make students less hardwork .</t>
  </si>
  <si>
    <t>Shoolini University is very good for study</t>
  </si>
  <si>
    <t>food &amp; wi-fi facility is not good.</t>
  </si>
  <si>
    <t>No one is here to listen our problems, everyone is here for there own profit, nobody understands the problem of students,they make their own rules and regulations,we are completely regretted for taking admission is this University specially in B.pharmacy course</t>
  </si>
  <si>
    <t xml:space="preserve">Hostel facility are tooo bad please work on it specially food </t>
  </si>
  <si>
    <t xml:space="preserve">University lacks in sports and do not conduct tournaments especially basketball and court renovation is not done properly </t>
  </si>
  <si>
    <t>Industrial visit should be conducted every semester ,..we had no one industrial visit or tour till now i.e. 2nd year</t>
  </si>
  <si>
    <t xml:space="preserve">There are no industrial trips. </t>
  </si>
  <si>
    <t>wifi connectivity is poor, not able do online exams smoothly in the class rooms.</t>
  </si>
  <si>
    <t>Wifi should be upgraded!! Teaching staff should atleast finish the sylabbus in time</t>
  </si>
  <si>
    <t xml:space="preserve">I want to give some suggestions like everything is good &amp; but faculty have to do some new innovation things teaches to students.. </t>
  </si>
  <si>
    <t xml:space="preserve">Industrial visits ,and  tour also  available for Ph.D students </t>
  </si>
  <si>
    <t xml:space="preserve">Everything is great in this university as of now and I’d request you to maintain them the same for a long time. </t>
  </si>
  <si>
    <t>Internet service and quality of food is not good in hostels</t>
  </si>
  <si>
    <t>theek thak hai sab</t>
  </si>
  <si>
    <t>Please increase the level of subject knowledge it is same as 12th standard.</t>
  </si>
  <si>
    <t>We pay so much fees just to study from teachers who themselves are not self confident and inspirational.Whole pharmacy department teaching staff should change. They demotivate students. They should hire persons who actually are teachers. Please help it's high time now. Bring rules that will bring change to us, students and if you really want to know the reality attend classes and labs yourself you will know the difference. They threaten us to give good feedback and take out grudges but it's high time now. Students waste there youth,time and money and in the end got nothing.i don't want this for myself and my juniors. Please I am begging  you HELP take action... It's something else on the surface and something else at the bottom. If you really care for the students .We students are sure you will take action. Don't tell the current teaching staff of pharmacy to inorove there is no use they won't improve just change them, be firm and change them.Hire real teachers for us students who make subjects interesting ,encourage us to live life , help us achieve our goals.</t>
  </si>
  <si>
    <t>Wifi is not working properly</t>
  </si>
  <si>
    <t xml:space="preserve">Announcements should be given to all students individually. Administration services should be fast </t>
  </si>
  <si>
    <t xml:space="preserve">Improve the evaluation system and examination process </t>
  </si>
  <si>
    <t>Wifi network is worst....</t>
  </si>
  <si>
    <t xml:space="preserve">Need to improve few things. Such as online examination some time it become difficult to give exams on online system. </t>
  </si>
  <si>
    <t xml:space="preserve">Academic teaching should not be the sole purpose of an educational institute,unless you want to create an individual whose lacking the ability to make decisions. Understanding student on an emotional level can really help in shaping their future, shaping their personality along with their academic knowledge should be the next propanda. Unless you don't wish to achieve something different that the other educational institutions.Cause different goals require different plans of actions. I hope you get it. </t>
  </si>
  <si>
    <t>University lacks in sports and don't conduct any tournaments especially basketball and don't let us go to inter university meet or any other sports fest</t>
  </si>
  <si>
    <t>Many things like food quality in central mess can be improved.</t>
  </si>
  <si>
    <t>Plz improve you wifi connection</t>
  </si>
  <si>
    <t xml:space="preserve">Exams should be conducted offline. </t>
  </si>
  <si>
    <t>Please improve poor transport facilities</t>
  </si>
  <si>
    <t>Overall i’m satisfied..but there is more many improvements,reforms has to be done</t>
  </si>
  <si>
    <t>Seating pattern of students should be improved during exams as it becomes too conjusted to write exams with 3students on a Single bench</t>
  </si>
  <si>
    <t>Management are not good....labs are also not not good... Overall we not enjoy our study in this university...  Improve teaching skills of teachers...Q ki unhe padhana nahi aata</t>
  </si>
  <si>
    <t xml:space="preserve">The invigilation should be more strictly followed by the teachers and the students..use of mobiles should be not there as student make use of moblie in exam.library is good but at the night time there is no environment of study due to some people creating nuisance. </t>
  </si>
  <si>
    <t>According to the resources provided the fee is too high.</t>
  </si>
  <si>
    <t>Improve sports facilities</t>
  </si>
  <si>
    <t>Lack of opportunities for volleyball players.</t>
  </si>
  <si>
    <t>The hostel mess food is not good.</t>
  </si>
  <si>
    <t>Don't teach like you are teaching only topper of the class.........some of faculty needs to understand the student's point of view........otherwise shoolini is best</t>
  </si>
  <si>
    <t>Required some improvement in hostel food and especially during winter,we didn't get hot water supply. It's must be twice in 24/7 hrs.</t>
  </si>
  <si>
    <t>Washrroms are not clean regularly and so dirty. Water quality is not good. Most imp internet connection is very very bad and poor.</t>
  </si>
  <si>
    <t>when there is function after 5:30 uni bus provided at  7:30 does not go to rabon and they leave us at by - pass which is not ethical uni has promised before admission that they will drop the student any time when there is function  near specified destination but uni is not keeping the promise , is it not safe to go by a girl in night from by pass to rabon plss solve this problem and keep your promise.</t>
  </si>
  <si>
    <t xml:space="preserve">Time table hone par bhi ,, jb mann let's hai tb lete hai classes !! Time table h Kyu bnaya VA tb inke lie ,,___ </t>
  </si>
  <si>
    <t>Should provide placement for masters students, hostelers those are nonvegetarian also gets some facilities, healthy fruits and veges should provide with less oil, hostel room alloted according to student preference, level of education must be elevated cause  facing problem in competive exams.</t>
  </si>
  <si>
    <t xml:space="preserve">My school administration was by far best compared to what I got in Shoolini university. Bunch of lazy rats that's all who doesn't fulfill their duties properly . The new boys hostel food is worst , when I say worst it means it's digestible upto some extend but not eatable. When it comes to some teachers and teaching methodlogies , it seems lower than primary school teacher and some of them don't even have a proper undergrad level knowledge base, which is quite a disappointing factor. </t>
  </si>
  <si>
    <t>Food is disgusting in mess i am living in aryabhatt hostel.</t>
  </si>
  <si>
    <t>Quality Of food In The hostels getting worse day by day....Sometime foreign particles are found in the food Many Times.</t>
  </si>
  <si>
    <t>As university  is good and cleen and teachers  are also good</t>
  </si>
  <si>
    <t>Hostels need improvement..in means of food, drinking water, bathing water, and other facilities like laundry..</t>
  </si>
  <si>
    <t>Hostel food not upto the mark and this is the major issue that is being raised every year but again and again the problem arises.And we doubt whether the actions are being taken on such kind of complaints inspite of making us fill this form non voluntarily.</t>
  </si>
  <si>
    <t>We want a industrial visit or a tour as soon as possible</t>
  </si>
  <si>
    <t>We suffer alot of problems during our online exams . It should be bit more convenient for the students so that their time could be saved and utilised properly.</t>
  </si>
  <si>
    <t>All Teachers are very good.They also care us.</t>
  </si>
  <si>
    <t>Breaks between classes should be reduced. For ( Day scholars )us it is very difficult to pass the time. And teacher's should tell well in advance if they are not able to attend the class ( Sometimes it happens like we have only 2-3 classes in a day and after reaching we are informed about that. Its very difficult for (us) students coming from far places only to attend classes.</t>
  </si>
  <si>
    <t>I am satisfied.</t>
  </si>
  <si>
    <t>HP laptop users are facing so much trouble in exams as it does not connect with wifi .So, I request this issue should be resolved.</t>
  </si>
  <si>
    <t>It's good to be here for cocirricular acts .. but study satndard is not that much good</t>
  </si>
  <si>
    <t xml:space="preserve">Plzz college m function man kraya kriya. </t>
  </si>
  <si>
    <t>safe examination browser dosent works properly</t>
  </si>
  <si>
    <t xml:space="preserve">Best place to explore ourself </t>
  </si>
  <si>
    <t>no online examinations</t>
  </si>
  <si>
    <t>Net server should be of BSNL.Bsnl far better then jio server</t>
  </si>
  <si>
    <t>There is a no big auditorium here and wifi facilitie is not good in campus neither in hostel</t>
  </si>
  <si>
    <t>Only one suggestion that we are not preparing students to win.we are birn to win but conditioned to loose.</t>
  </si>
  <si>
    <t>This is the worst university I would say the money of the students in spend for fun and concerts and not for laboratory and teaching equipment. The teachers allotted to us are from other subject than which they teach and they have no idea what they are teaching and they rather just read out PPT and tell the students to give presentation.</t>
  </si>
  <si>
    <t xml:space="preserve">Wifi is very slow and sometimes it didn't even work and Its range is also no good... So it need to be changed. Plz make wifi more fast and efficient </t>
  </si>
  <si>
    <t xml:space="preserve">Mba exams should be conducted in universitys computer lab rather than bringing own laptops </t>
  </si>
  <si>
    <t>Please conduct some outings for students</t>
  </si>
  <si>
    <t>food quality is not good in mess.</t>
  </si>
  <si>
    <t>Please improve your medical facilities, don't await a mishap.</t>
  </si>
  <si>
    <t>Water facility is very bad for bathing ..</t>
  </si>
  <si>
    <t>Examination schedule is not satisfactory.....</t>
  </si>
  <si>
    <t xml:space="preserve">Their should be lift in Univesity </t>
  </si>
  <si>
    <t xml:space="preserve">Work on your wifi it suckzzzz! </t>
  </si>
  <si>
    <t xml:space="preserve">Please provide the date sheets for finals a bit earlier so that non himachali students can do their bookings prior. </t>
  </si>
  <si>
    <t>Please review the bus timinigs,atleast college buses should start at 7:45 am in morning.</t>
  </si>
  <si>
    <t xml:space="preserve">Please improve the quality of hostel food and water and also washrooms are damage </t>
  </si>
  <si>
    <t xml:space="preserve">There  must be regular classes and hostel facility and food must  be improved..... wifi is very poor must be improved..... </t>
  </si>
  <si>
    <t xml:space="preserve">Food provided in hostel especially breakfast in generally very oily, no healthy options. Hot water availability in washrooms is poor . </t>
  </si>
  <si>
    <t>plz don not provide teaching process to the p.hd students.</t>
  </si>
  <si>
    <t xml:space="preserve">Kindly improve hostel food and water. Even </t>
  </si>
  <si>
    <t>In the examination system their should be a option of going back to the previous question.</t>
  </si>
  <si>
    <t xml:space="preserve">More seminars and Ted talks should be conducted </t>
  </si>
  <si>
    <t xml:space="preserve">In the 1half question are graded on the basis of Teachers behavior in class &amp; how they treat. I have marked Agree option in 1 (a-f) jus because of one teacher. So i can't mark strongly agree. </t>
  </si>
  <si>
    <t>I must say in examination fee the fine they impose should not be there... It is completely irrelevant and not at all mandatory....atleast a two week time must be given to students.... I'm highly unhappy with this..</t>
  </si>
  <si>
    <t xml:space="preserve">Bhevaiour shluld be good towards students. Which is less. </t>
  </si>
  <si>
    <t>overall i like our Uni and want this uni to achieve alot of success when needed.</t>
  </si>
  <si>
    <t>should give free transport facilities to students or at low price and evolution of marks should be fair no partiality should be their</t>
  </si>
  <si>
    <t>Sprints and excursions programs should be included for Msc chemistry . They are also part of university .As no one is either interested in our extra curricular activities.</t>
  </si>
  <si>
    <t>Wifi isn't working properly. Hostel mess food is awfull. Hot water is available</t>
  </si>
  <si>
    <t xml:space="preserve">WiFi problem in hostel </t>
  </si>
  <si>
    <t>Examination schedule (date sheet) is not satisfactory and tour facility is not provided.</t>
  </si>
  <si>
    <t xml:space="preserve">Placements for masters students should be there </t>
  </si>
  <si>
    <t>No suggestion, do whatever you want..we need only education and placement..</t>
  </si>
  <si>
    <t xml:space="preserve">please improve hostel facilities like food </t>
  </si>
  <si>
    <t>Washrooms in hostels  are unhygienic and food prepared for the hostlers are not so good .</t>
  </si>
  <si>
    <t>Speed of wifi is not satisfactory in campus</t>
  </si>
  <si>
    <t xml:space="preserve">Any information regarding extra class or cancellation of class is informed at last minute. Which causes inconvenience to students living off campus . </t>
  </si>
  <si>
    <t>Transport facilities are not good because buses not come  at their exact time especially in the evening time.. Chambhaghat and rebbon</t>
  </si>
  <si>
    <t>Wifi facility is very bad in hostel amd campus...plzzz check it euniv sometimes not work....and lecturer are not opening</t>
  </si>
  <si>
    <t>Thankyou very much for taking initiative like this</t>
  </si>
  <si>
    <t xml:space="preserve">stop online exams </t>
  </si>
  <si>
    <t xml:space="preserve">Bus facilities aren't good enough students come and go standing often and the staff is some times very rude the passes are not checked and often other people are in the bus (non pass students) </t>
  </si>
  <si>
    <t>University should have a proper sports calendar .Sports should be added in curriculum.</t>
  </si>
  <si>
    <t>No placements for msc</t>
  </si>
  <si>
    <t xml:space="preserve">outdoor sport facilities nahi he sport m dekhajaye to university zero h koi b university level pr sport nhi hote tbhi yha k bche nase ki or jyda jare h sport m blkl pichda hua h </t>
  </si>
  <si>
    <t xml:space="preserve">PLZ care about qustion paper distribution timing </t>
  </si>
  <si>
    <t xml:space="preserve">The WiFi connection in the girls hostel is very poor. </t>
  </si>
  <si>
    <t>Need to improve facilities, water and food provided to us are disgusting.</t>
  </si>
  <si>
    <t xml:space="preserve">They didn't give attendance during workshops and interdependent </t>
  </si>
  <si>
    <t>I'm quite satisfied</t>
  </si>
  <si>
    <t>Wifi not working in some places of university and in hostels also. Improve it</t>
  </si>
  <si>
    <t>Proper playing environment should be provided</t>
  </si>
  <si>
    <t>Irrelevant subjects in the course needs to be eliminated and should focus on other subjects which have more relevancy with the course.</t>
  </si>
  <si>
    <t>They dont allowed to participate in precticle</t>
  </si>
  <si>
    <t>INTERNET FACILITIES SHOULD BE MORE STRONG IN HOSTELS.</t>
  </si>
  <si>
    <t>Hostel  mess is so bad n they make below average food  and sometime it's too salty..(new boys hostel)</t>
  </si>
  <si>
    <t xml:space="preserve">The euniv  must contain a payment mode of paying the fees online which could help everyone out and every student could be aware of his/her pending with the college. the examination fees i am unable to understand why we are paying it to university . our laptop wifi oftenly not working </t>
  </si>
  <si>
    <t>No opportunities for sport Please look in this matter</t>
  </si>
  <si>
    <t>These answers are based on the basis of overall performance but i do feel there are teachers who needs to be changed at any cost. Talking about hostel facility there is no water provided in the morning, taps don't work, the sinks are clogged and the situation is pathetic in girls hostel. Please see to these issues. We have high hopes from you.</t>
  </si>
  <si>
    <t>1. Should ensure cleanliness in washroom in D-block .
2.University administration should be very strict on the drugs addicted students.
3.University administration should not allow couples to do such cheap things in campus openly that gives a bad impression to teachers too.
4.Should provide the necessary material in laboratory in pharmacy block.</t>
  </si>
  <si>
    <t>Dear Sir/mam My humble request regarding holiday notification sometimes you are not announced of a government holiday it is big issue of those students who are coming far . Thank you</t>
  </si>
  <si>
    <t>Notes are not updated by parvani man, Wi-Fi is not available all the time,many of the students are indulge in drugs.</t>
  </si>
  <si>
    <t>No information is provided timely. Like no information about reappear is provided.  OnlyUseless info. Is provided by euniv timely</t>
  </si>
  <si>
    <t>Examinations schedule is not satisfactory.. Tour facility is not provided...</t>
  </si>
  <si>
    <t>The teachers give free marks and adopt a pattern of lose marking while checking papers and when some teacher actually gives you marks as you deserve, he/ she gets changed. The students have also grown used to not working hard and easily getting marks. The question paper are same as that of previous year's. The students just read the question paper and score good marks. This makes them useless.As a student of microbiology, and a atudent of last year, I still haven't learnt a lot of subjects that are an important part of curriculum in various universities like HPU, PU, DU. We ( BSc) students have never got a recreational or educational tour arranged from the University till date. ( I am currently in 5th sem!) Various important announcements such as date for submission of examination fees, tentative and final date sheets for the semester are not available on the eUniv. We often have to pay fine for late submission of examination fees, due to lack of information.</t>
  </si>
  <si>
    <t>Teachers  don't have  proper  knowledge of their  subjects  Lectures  get  cancelled</t>
  </si>
  <si>
    <t>Hostel facility is not good.... Hostel have their wifi..But it is not fast And in the morning the water is not hot sometimes...</t>
  </si>
  <si>
    <t>Wifi connectivity  should be available  in whole campus as well as in hostels aslo. We have to face various  problems regarding  wifi and electricity.  I don't know  for what we are paying this much .</t>
  </si>
  <si>
    <t>Don't noise in liberary plz.</t>
  </si>
  <si>
    <t>During Industrial Visits, the number of students exceeds the seating capacity of bus. Bus numbers 11 and 12 should go on visit rather than smaller ones. A person from administrative staff from Management department is rude in behavior.</t>
  </si>
  <si>
    <t>The University is fine but there is no room for research field here. I'm very much interested in research and nobody, even the faculty don't talks about research but they all give more preference to pass in the examination. I have submitted my application to the NASA and then I was affiliating myself to Shoolini University but in that affiliation list, nothing similar to Shoolini was there.I need research here, I have huge number of ideas which I want to accomplish into existence. kindly give note to my concern.
With Regards 
Faizal Raza
1914302065
B.Tech FT Sem I</t>
  </si>
  <si>
    <t>1. PhD's should be given some financial aid by giving them lectures or practical classes. Especially whosoever had qualified any type of NET examination.
2. Chemicals to be provided as soon as possible.
3. Increase in space at Central Mess recomended.
4. Lab to Lab colleborations needed for better science.</t>
  </si>
  <si>
    <t>The food which is given as from the hostel is not comfortable we are not happy with that to eat specially for International students please make a change on that.</t>
  </si>
  <si>
    <t xml:space="preserve">Transportation services needs lots of improvements and the timings of the busses must bw convinient as per students schedule they are kot upto mark Day scholars have to face alot of problems only due to the transportation services provided by the University </t>
  </si>
  <si>
    <t xml:space="preserve">1.College examination: The datesheet and time table along with proper seat arrangements are not maintained timely which leads to tremendous croudness before the exam starts, Exam should be conducted properly and the authority should try as much as possible to make the students free from such kind of  tension for the seat arrangements.
2. Hostel : Himachal lies in extremely cold place, we students come here to study only ,not to feel the extreme treat of coldness , seeing the humanity ground ,do allow us to use heaters or provide something something to releif a little bit .
3. Stadium or Ground: I have never seen A proper ground in Shoolini University, I know a small piece of land called Yuvraj Stadium is there which is placed just to show off only, </t>
  </si>
  <si>
    <t xml:space="preserve">required some improvement in hostel food and  during winter we didn't get hot water supply it must be twice 24/7 hours  thanku. </t>
  </si>
  <si>
    <t>Required some improvement in hostel food and especially during winter , we didn't get hot water supply . It must b twice in 24/7 hours.Thanks.</t>
  </si>
  <si>
    <t xml:space="preserve">Not much attention is provided to the basic sciences students especially chemistry. And labs are in poor state as per instrumentation and chemicals are concerned. The amount which is for our course doesn't define this here in this university. Pay attention here too. Much required. </t>
  </si>
  <si>
    <t>Examination cell is very bad Final term exam no one holiday how can i preparing the final exam .Please action on examination cell.Request sir . Immediately action on examination cell</t>
  </si>
  <si>
    <t xml:space="preserve">Teachers are very friendly and helpful.Though, Few issues faced which are non academic are as follow:-
1. Hygiene is totally missing in Academic washrooms as well as in Hostel washrooms.
2. Availability of cart from is null.
3. Fluctuation in electricity have affected laptops and phones.
4. Commute issue as per low availability of buses, and no buses at all in early morning and late evenings. </t>
  </si>
  <si>
    <t>A temporary DMC should be given in every semester . And the real DMC should be provided in the last semester so that they are not lost or damaged .
All outdoor sports are conducted on the basketball court which is really shameful to see and play. Provide ground and equipments . Utilise yuvraj singh stadium</t>
  </si>
  <si>
    <t>First of all thank you so much from different opportunities that this university provides for us, we are very happy that we are a member of this academic family. Secondly, As I think daily activities , participating and discussing in the class are more important than exams mark because we are coming in this world to learn not to study just for exam , we have to implement the thing that we learn but in her unfortunately mostly they are not care for participating in the class and it is not affecting in the exam marks also and everyone judging us from our markes so as I think we should improve this area. About respect area lets respect everyone in same level, it mean we are respecting our senior in very high level but we are not care about our junior , we are not care about the guards, poor people, crews and etc. Respect just has highe level for everyone in society not for a particular people so lets improve this area.Thank you</t>
  </si>
  <si>
    <t xml:space="preserve">The instrument in lab are very less compared to the number of students.The quality of food can be way better.Washrooms in the hostels are way unhealthy.The hostel management is zero.There are unnecessary rules for things that dont matter and the things like cleanings and etc have no rules what so ever. The UG and PG and PHD students should be kept in different hostel. </t>
  </si>
  <si>
    <t>Bus service at night after 7 pmProvide PPT fastly Also provide water in campus</t>
  </si>
  <si>
    <t>This Tym they are not taking to the educational tour .... I just want to ask y if students are less then mange by your self y we are suffering........</t>
  </si>
  <si>
    <t xml:space="preserve">Improve wifi connectivity during exam and time table </t>
  </si>
  <si>
    <t>final exams are coimng viva practical and the companies during this time they should have shifted the exams what we are going to dowhy we don't have aptitude classes? there is so much pressure on us sometime i feel like i am not human being i am like a pressure cooker apart from studies and competition teachers should ask us what we are feeling how we doing? i konw its very easy crib about everything but we are fed up hostel faculites need to be changed they don't take our problem seriously we are paying around 1 lakh and what we are getting you need to adjust for how long?</t>
  </si>
  <si>
    <t>Renovation of Sunrise Hut.</t>
  </si>
  <si>
    <t xml:space="preserve">It is regarding the indoor facilities.Why students have to pay for gym, it should be part of university facilities provided to students as a hygiene factor. </t>
  </si>
  <si>
    <t>Improvement required in hostel food and water facilities… Should have proper water facilities in washrooms… Warm Water facilities should b twice in 24*7 hrs</t>
  </si>
  <si>
    <t>Extend the time of hot water in the hostels.Wifi is not good..</t>
  </si>
  <si>
    <t xml:space="preserve">time table of Mba is very very hectic. i request you to please change it . </t>
  </si>
  <si>
    <t>Water and food quality should improve. Internet is worst..it should be improved</t>
  </si>
  <si>
    <t>The exams should be taken on sheets not on Laptops as most of the time Wi-Fi stops working in the middle of the examination which consumes a lot of time.</t>
  </si>
  <si>
    <t>Mess food is not satisfactory.Health and care facility is poor.Internet issues are their .. Laboratory equipments are not available properly ...have to struggle alot for doing practicals.</t>
  </si>
  <si>
    <t xml:space="preserve">You guys are charging too much (500rs.) for the examination. Seems like this university is just looking for profits many of us are suffering. So reduce the fees. 
Wifi connectivity in hostels is so damn poor in some floors of hostel &amp; nothing is being done. Water tanks are not properly closed which causes contamination in water. No change has occur till now for safeguarding the water. </t>
  </si>
  <si>
    <t>Sports activities aren't conducted properly Emphasis should be given on sports</t>
  </si>
  <si>
    <t>1. Hostel facilities are poor. Bad water,bad food. I had coackroches in my meals. 2. Placements for Msc students should be provided.</t>
  </si>
  <si>
    <t>One thing I felt very disappointed that is changing teachers from other departments though they teach same subjects but basic concepts are cleared by our old teachers from our department and they know what we teach and what they supposed teach next.But suddenly you changed teacher which leads to phase many problems to students..Plzz it's humble request don't do this Next.</t>
  </si>
  <si>
    <t xml:space="preserve">MBA exam should be conducted pen and paper based because during exam we have to faced lot of network issues and the most important thing is we jumbled our thoughts which we want to write on exam.  Thank you </t>
  </si>
  <si>
    <t xml:space="preserve">Laboratory facilities are very poor </t>
  </si>
  <si>
    <r>
      <rPr>
        <b/>
        <sz val="11"/>
        <color rgb="FF000000"/>
        <rFont val="Arial Narrow"/>
        <family val="2"/>
      </rPr>
      <t>Comments</t>
    </r>
    <r>
      <rPr>
        <sz val="11"/>
        <color rgb="FF000000"/>
        <rFont val="Arial Narrow"/>
        <family val="2"/>
      </rPr>
      <t xml:space="preserve">
1) Authorities are mostly rude and difficult to approach.
2) The University hikes the hostel fees without any logical specification. No visible change is ever observed in the facilities provided. Rather it appears to be deteriorating. The generators and solar infrastructures have been installed merely for display and ridiculous flaunting. The power supply is very inconsistent. The warm water supplied is colder than the cold water.
3) The University is located in one of the coldest states of India. Yet, the hostel authorities have the audacity to keep the students suffering in the extremely cold rooms of the hostels. This inhumane approach fails to make sense given the constant hikes in the fees charged. 
4) The SPRINT program fails to make sense for some departments. 
</t>
    </r>
    <r>
      <rPr>
        <b/>
        <sz val="11"/>
        <color rgb="FF000000"/>
        <rFont val="Arial Narrow"/>
        <family val="2"/>
      </rPr>
      <t>Suggestions :</t>
    </r>
    <r>
      <rPr>
        <sz val="11"/>
        <color rgb="FF000000"/>
        <rFont val="Arial Narrow"/>
        <family val="2"/>
      </rPr>
      <t xml:space="preserve">
1) During exams, students must be notified about the seat arrangement online, preferably ten minutes prior to the commencement of the exam, in order to avoid unnecessary crowding near the notice boards. 
2) The fee amount to be paid by a student should be made known to him/her individually - online or through SMS message. 
3) SPRINT program should be discontinued for some courses.
4) The notification system is very poor. The due date of fee submission(examinations, tuition, hostel) remains unknown to most of the students till the last date. In many departments, the date sheet of the Exam is uploaded at the eleventh hour. Also, the dates of certain papers in Examinations keep on changing rendering many students too late or too early for the same. Hence, the notification system needs improvement. </t>
    </r>
  </si>
  <si>
    <t xml:space="preserve">1) The incline of the University is tiring and carts are of no use as they are always at rest. Please do look over the transportation of students as it is very difficult to attend classes after crawling the incline.
2) Please look over the Wi-Fi connectivity in classes as well as hostel. 
3) Please also look over the power cuts in hostel as the are very frequent and specially in morning when I have my classes it is difficult for me to get ready in almost no light. 
4) The food at hostel mess is of very poor quality and I've even found bugs and hair in my food I have been complaining since 2 months and till now no action has been taken so please either change the management of the mess of serve good quality of food. </t>
  </si>
  <si>
    <t>Yeah the administration department is piece of SHIT.They are uneducated do not have proper communication and control of examination is piece of....SHIT OF COURSE and another two CARTOON who don't even know what they are doing i mean they know what they are doing but they are good for nothing.SO the point being its been  one and half since i am asking for my securIty form BS.c ahhhh.I CAN'T STRESS ENOUGH BUT I NEED MY FUCKING I MEAN IT WITH ALL MY HEART I NEED MY FUCKING SECURITY BACK I HOPE SOMEONE READ IT AND DO SOME IMPLICATION...  
AJAY SHARMA SIGNING OFF</t>
  </si>
  <si>
    <r>
      <t xml:space="preserve"> </t>
    </r>
    <r>
      <rPr>
        <b/>
        <sz val="11"/>
        <color rgb="FF000000"/>
        <rFont val="Arial Narrow"/>
        <family val="2"/>
      </rPr>
      <t>Some problems that I want to say , then I will tell my suggestions.</t>
    </r>
    <r>
      <rPr>
        <sz val="11"/>
        <color rgb="FF000000"/>
        <rFont val="Arial Narrow"/>
        <family val="2"/>
      </rPr>
      <t xml:space="preserve">
1- Electricity problem in hostel.
2- WiFi connection is poor.
3- Water is not good.
4-The food they make is not good at all , only breakfast is good.
5- projector is not working sometimes.
</t>
    </r>
    <r>
      <rPr>
        <b/>
        <sz val="11"/>
        <color rgb="FF000000"/>
        <rFont val="Arial Narrow"/>
        <family val="2"/>
      </rPr>
      <t>Suggestions:</t>
    </r>
    <r>
      <rPr>
        <sz val="11"/>
        <color rgb="FF000000"/>
        <rFont val="Arial Narrow"/>
        <family val="2"/>
      </rPr>
      <t xml:space="preserve">
Competition among the students  should increase in a class.
There is no gap between exams.
Syllabus should complete in exact date.
Individual assignment- presentation should be there.
Giving enough time for presentations .
Practical lessons,  should add more.</t>
    </r>
  </si>
  <si>
    <t>Shift your server back to BSNL. 
Food is really  bad in hostel. Please improve the quality of food.
We want ground for playing.
24hr hot water supply.</t>
  </si>
  <si>
    <t>*Exam timing and location of  exam hall need to inform before  one day.
*Internal assessments  are not effective and fair.
*Attendance is not taking seriously.
*Module are not synchronize  accordingly in civil engineering. 
*more Irrevelent subject with the course a much as open electives  etc.</t>
  </si>
  <si>
    <t>Examination conducted should be a little smoother, not in between a lot of hustle And the books should be available in library of current syllabus</t>
  </si>
  <si>
    <t>It'd be great if teachers were punctual.
The classes ae cancelled frequently and without prior knowledge.
Attendance is marked even when the lecture hasn't been conducted.
Teacher's leisurely upload the study material right before the paper.
Teachers get offended when asked a question regarding the schedule of lectures.
Transportation is non-existent.
Teachers aren't approachable.
There's no drinking water in Block E's tap.
This is in reference to Food Technology dept of university.
I hope things change for good.</t>
  </si>
  <si>
    <t>Change your server back to BSNL. BSNL server is far better then that of Jio. And please provide us glassware and new chemical in B pharma lab.</t>
  </si>
  <si>
    <t>The admin deptt works as SBI Bank employees,,,,,Everytime time they treat us like layman,,, Many time tey are not present in their respective seats.</t>
  </si>
  <si>
    <t xml:space="preserve">Don't frustrate your students with unnecessary activities and force them to do it. Attendence goes down by 8 or 10 percent and goes up just in points. It is strongly unfair. Lot of partiality is done with the students and teachers are very discouraging. I hope you will improve this thing and understand our concern. 
Thank you </t>
  </si>
  <si>
    <t>Final exams are conducting continuously. 
Without any holiday.
Need to fix this</t>
  </si>
  <si>
    <t>WiFi connection is not so good. Bus facilities are also not so good .We have to wait from 4:30 to 5:30.</t>
  </si>
  <si>
    <t>Hostel internet's are very slow ( poor). Mess food is not so efficient to us. No hot water supply in hostel .</t>
  </si>
  <si>
    <t xml:space="preserve">Food and water supply very bad. Laboratory microscope are not in good condition. </t>
  </si>
  <si>
    <t>1. Teachers take lectures like they are on picnic , not all teachers but one or two every semester and same is the case with  students.
2.There is a hut beside of food point where students smoke and sometime faculty also , why University is not taking action on smoking point(Everybody ignore) . They can break the hut . Every year a chitta guy get arrested by police...... bla bla bla (we give feedback but nothing changes )........</t>
  </si>
  <si>
    <t>Do check hostel and campus wifi. Also kindly do some changes in hostel food.</t>
  </si>
  <si>
    <t xml:space="preserve">Required some improvement in hostel food and especially during winter, we didn't get hot water supply The warm water supply should b twice in 24*7 hrs </t>
  </si>
  <si>
    <t>The admin deptt works as a govt employees,,,, Everytime they send us here and there for such a small documents,, Many time they are not available in their respective seats.</t>
  </si>
  <si>
    <t>University has developed a cast system between SRP and Non SRP students. BSc. Students are not being able to avail all benefits. And curriculum is also not adequate either.</t>
  </si>
  <si>
    <t>WiFi does not works properly There is a hot water issue  Cleanliness issues</t>
  </si>
  <si>
    <t>Professors are not punctual and don't have enough knowledge about the subject.  Labs are not well equipped nor are they conducted. Wifi connection is very poor. Hostel facilities- No proper hot water facilities. Food is too bad even for mess level food. There's very low level of cleanliness. Even after repetitive complaints to warder no action has been taken for wifi connection.</t>
  </si>
  <si>
    <t xml:space="preserve">internet and wifi are in worst stage  mess food is not upto our fees deposition value  we face cold in the classrooms due to non availability of heating solutions </t>
  </si>
  <si>
    <t>4C. no industrial vistis or any tour Btech CSe 2017 batch</t>
  </si>
  <si>
    <t xml:space="preserve">1-Students are not notifies timely for the Teachers which are on leave. 
2-And day scholar student have to suffer because of the long gaps between the classes. </t>
  </si>
  <si>
    <t>Cart services are very poor... Even if the student is sick..they don't provide cart.. Some teachers don't upload lectures..  specially bioinformatics
Syllabus provided by the teacher should be clear to the students.. Hostel food is gross.. washrooms are dirty..</t>
  </si>
  <si>
    <t>give one free meal a day and start every class at 10:00am onward and ends at 5:00pm   and give more holiday</t>
  </si>
  <si>
    <t>Please provide 10-15 carts to girls hostels.... We got tired ....</t>
  </si>
  <si>
    <t>Feedback Analysis of Himachali Students (1125 Nos.)</t>
  </si>
  <si>
    <t>Feedback Analysis of Non-Himachali Students (502 Nos.)</t>
  </si>
  <si>
    <t>Feedback Analysis of Students from Metro Cities (73 Nos.)</t>
  </si>
  <si>
    <t>Feedback Analysis of Students from Cities (506 Nos.)</t>
  </si>
  <si>
    <t>Feedback Analysis of Students from Town (350 Nos.)</t>
  </si>
  <si>
    <t>Feedback Analysis of Students from Village (698 Nos.)</t>
  </si>
  <si>
    <t>Feedback Analysis of Students from English Medium School (1371 Nos.)</t>
  </si>
  <si>
    <t>Feedback Analysis of Students from Hindi Medium School (256 Nos.)</t>
  </si>
  <si>
    <t>Feedback Analysis of Students whose parents/Guardian is a Government Employee (748 Nos.)</t>
  </si>
  <si>
    <t>Feedback Analysis of Students whose parents/Guardian is in a Private Job (284 Nos.)</t>
  </si>
  <si>
    <t>Feedback Analysis of Students whose parents/Guardian is Agriculturist (193 Nos.)</t>
  </si>
  <si>
    <t>Feedback Analysis of Students whose parents/Guardian is in a Business (402 Nos.)</t>
  </si>
  <si>
    <t>Feedback Analysis B.Com Students (85 Nos.)</t>
  </si>
  <si>
    <t>Feedback Analysis BBA Students (87 Nos.)</t>
  </si>
  <si>
    <t>Feedback Analysis B. Pharmacy Students (239 Nos.)</t>
  </si>
  <si>
    <t>Feedback Analysis B.Tech Biotechnology Students (102 Nos.)</t>
  </si>
  <si>
    <t>Feedback Analysis B.Tech Engineering Students (157 Nos.)</t>
  </si>
  <si>
    <t>Feedback Analysis MBA Students (160 Nos.)</t>
  </si>
  <si>
    <t>Feedback Analysis M.Sc Students (273 Nos.)</t>
  </si>
  <si>
    <t>Feedback Analysis M.Pharmacy Students (19 Nos.)</t>
  </si>
  <si>
    <t>Feedback Analysis B.Sc Students (304 Nos.)</t>
  </si>
  <si>
    <t>Feedback Analysis BA Students (17 Nos.)</t>
  </si>
  <si>
    <t>Feedback Analysis BA Journalism &amp; Mass Communication (13 Nos.)</t>
  </si>
  <si>
    <t>Feedback Analysis BALLB, LLB Students (28 Nos.)</t>
  </si>
  <si>
    <t>BAJMC</t>
  </si>
  <si>
    <t>BA English</t>
  </si>
  <si>
    <t>LAW</t>
  </si>
  <si>
    <t>Feedback Analysis MPhil &amp; PhD Students (19 Nos.)</t>
  </si>
  <si>
    <t>MPhilPhD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</si>
</sst>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Light"/>
      <family val="2"/>
      <scheme val="major"/>
    </font>
    <font>
      <b/>
      <sz val="11"/>
      <color theme="1"/>
      <name val="Calibri Light"/>
      <family val="2"/>
      <scheme val="major"/>
    </font>
    <font>
      <u/>
      <sz val="11"/>
      <color theme="10"/>
      <name val="Calibri Light"/>
      <family val="2"/>
      <scheme val="major"/>
    </font>
    <font>
      <b/>
      <i/>
      <u/>
      <sz val="11"/>
      <color rgb="FFFF0000"/>
      <name val="Calibri Light"/>
      <family val="2"/>
      <scheme val="major"/>
    </font>
    <font>
      <b/>
      <sz val="14"/>
      <color theme="1"/>
      <name val="Calibri Light"/>
      <family val="2"/>
      <scheme val="major"/>
    </font>
    <font>
      <b/>
      <sz val="10.45"/>
      <color rgb="FF444444"/>
      <name val="Arial"/>
      <family val="2"/>
    </font>
    <font>
      <b/>
      <sz val="11"/>
      <name val="Calibri Light"/>
      <family val="2"/>
      <scheme val="major"/>
    </font>
    <font>
      <b/>
      <sz val="11"/>
      <color rgb="FFC00000"/>
      <name val="Calibri Light"/>
      <family val="2"/>
      <scheme val="major"/>
    </font>
    <font>
      <b/>
      <u/>
      <sz val="12"/>
      <color rgb="FFC00000"/>
      <name val="Calibri Light"/>
      <family val="2"/>
      <scheme val="major"/>
    </font>
    <font>
      <b/>
      <sz val="12"/>
      <color rgb="FFC00000"/>
      <name val="Calibri Light"/>
      <family val="2"/>
      <scheme val="major"/>
    </font>
    <font>
      <b/>
      <sz val="10"/>
      <name val="Calibri Light"/>
      <family val="2"/>
      <scheme val="major"/>
    </font>
    <font>
      <sz val="11"/>
      <color theme="1"/>
      <name val="Arial Narrow"/>
      <family val="2"/>
    </font>
    <font>
      <b/>
      <sz val="11"/>
      <color theme="0"/>
      <name val="Arial Narrow"/>
      <family val="2"/>
    </font>
    <font>
      <sz val="11"/>
      <color rgb="FF000000"/>
      <name val="Arial Narrow"/>
      <family val="2"/>
    </font>
    <font>
      <b/>
      <sz val="11"/>
      <color rgb="FF000000"/>
      <name val="Arial Narrow"/>
      <family val="2"/>
    </font>
    <font>
      <b/>
      <sz val="14"/>
      <color rgb="FFFF0000"/>
      <name val="Arial Narrow"/>
      <family val="2"/>
    </font>
    <font>
      <sz val="10"/>
      <color theme="1"/>
      <name val="Arial Narrow"/>
      <family val="2"/>
    </font>
    <font>
      <b/>
      <sz val="10"/>
      <color rgb="FF000000"/>
      <name val="Arial Narrow"/>
      <family val="2"/>
    </font>
    <font>
      <b/>
      <u/>
      <sz val="11"/>
      <color theme="0"/>
      <name val="Arial Narrow"/>
      <family val="2"/>
    </font>
    <font>
      <sz val="11"/>
      <name val="Arial Narrow"/>
      <family val="2"/>
    </font>
    <font>
      <b/>
      <sz val="14"/>
      <color rgb="FFC00000"/>
      <name val="Arial Narrow"/>
      <family val="2"/>
    </font>
    <font>
      <b/>
      <i/>
      <u/>
      <sz val="11"/>
      <color rgb="FFC00000"/>
      <name val="Arial Narrow"/>
      <family val="2"/>
    </font>
    <font>
      <b/>
      <sz val="10"/>
      <color theme="0"/>
      <name val="Arial Narrow"/>
      <family val="2"/>
    </font>
    <font>
      <sz val="12"/>
      <color theme="1"/>
      <name val="Arial Narrow"/>
      <family val="2"/>
    </font>
    <font>
      <b/>
      <sz val="12"/>
      <color theme="0"/>
      <name val="Arial Narrow"/>
      <family val="2"/>
    </font>
    <font>
      <b/>
      <sz val="12"/>
      <color rgb="FFFF0000"/>
      <name val="Arial Narrow"/>
      <family val="2"/>
    </font>
    <font>
      <b/>
      <u/>
      <sz val="11"/>
      <color rgb="FF002060"/>
      <name val="Arial Narrow"/>
      <family val="2"/>
    </font>
    <font>
      <b/>
      <sz val="14"/>
      <color rgb="FF002060"/>
      <name val="Arial Narrow"/>
      <family val="2"/>
    </font>
    <font>
      <b/>
      <sz val="18"/>
      <color rgb="FFC00000"/>
      <name val="Arial Narrow"/>
      <family val="2"/>
    </font>
    <font>
      <b/>
      <u/>
      <sz val="11"/>
      <color rgb="FFC00000"/>
      <name val="Arial Narrow"/>
      <family val="2"/>
    </font>
    <font>
      <b/>
      <sz val="12"/>
      <color rgb="FFC00000"/>
      <name val="Arial Narrow"/>
      <family val="2"/>
    </font>
    <font>
      <b/>
      <sz val="11"/>
      <color rgb="FF002060"/>
      <name val="Arial Narrow"/>
      <family val="2"/>
    </font>
    <font>
      <b/>
      <u/>
      <sz val="10"/>
      <color rgb="FFC00000"/>
      <name val="Arial Narrow"/>
      <family val="2"/>
    </font>
  </fonts>
  <fills count="6">
    <fill>
      <patternFill patternType="none"/>
    </fill>
    <fill>
      <patternFill patternType="gray125"/>
    </fill>
    <fill>
      <patternFill patternType="solid">
        <fgColor rgb="FF00206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theme="0"/>
      </top>
      <bottom/>
      <diagonal/>
    </border>
    <border>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51">
    <xf numFmtId="0" fontId="0" fillId="0" borderId="0" xfId="0"/>
    <xf numFmtId="0" fontId="1" fillId="0" borderId="0" xfId="0" applyFont="1"/>
    <xf numFmtId="0" fontId="0" fillId="0" borderId="0" xfId="0" applyAlignment="1">
      <alignment horizontal="center" vertical="center"/>
    </xf>
    <xf numFmtId="0" fontId="0" fillId="0" borderId="0" xfId="0" applyFont="1"/>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1" fillId="0" borderId="0" xfId="0" applyFont="1" applyAlignment="1">
      <alignment horizontal="right" vertical="center" wrapText="1"/>
    </xf>
    <xf numFmtId="0" fontId="0" fillId="0" borderId="0" xfId="0" applyAlignment="1">
      <alignment horizontal="center" vertical="center" wrapText="1"/>
    </xf>
    <xf numFmtId="0" fontId="0" fillId="0" borderId="0" xfId="0" applyAlignment="1">
      <alignment wrapText="1"/>
    </xf>
    <xf numFmtId="0" fontId="3" fillId="0" borderId="0" xfId="1" applyFont="1" applyAlignment="1">
      <alignment vertical="center"/>
    </xf>
    <xf numFmtId="0" fontId="5" fillId="0" borderId="12" xfId="0" applyFont="1" applyBorder="1" applyAlignment="1">
      <alignment vertical="center"/>
    </xf>
    <xf numFmtId="0" fontId="0" fillId="0" borderId="13" xfId="0" applyBorder="1" applyAlignment="1">
      <alignment horizontal="righ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13" xfId="0" applyBorder="1" applyAlignment="1">
      <alignment horizontal="right" vertical="center" wrapText="1"/>
    </xf>
    <xf numFmtId="0" fontId="0" fillId="0" borderId="16" xfId="0" applyBorder="1" applyAlignment="1">
      <alignment horizontal="left" vertical="center" wrapText="1"/>
    </xf>
    <xf numFmtId="0" fontId="0" fillId="0" borderId="18" xfId="0" applyBorder="1" applyAlignment="1">
      <alignment horizontal="right" vertical="center" wrapText="1"/>
    </xf>
    <xf numFmtId="0" fontId="1" fillId="0" borderId="0" xfId="0" applyFont="1" applyBorder="1" applyAlignment="1">
      <alignment horizontal="righ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0" fillId="4" borderId="21"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30" xfId="0" applyFont="1" applyBorder="1" applyAlignment="1">
      <alignment vertical="center"/>
    </xf>
    <xf numFmtId="0" fontId="11" fillId="0" borderId="0" xfId="0" applyFont="1"/>
    <xf numFmtId="0" fontId="11" fillId="0" borderId="1" xfId="0" applyFont="1" applyBorder="1" applyAlignment="1">
      <alignment horizontal="center" vertical="center"/>
    </xf>
    <xf numFmtId="0" fontId="11" fillId="0" borderId="0" xfId="0" applyFont="1" applyAlignment="1">
      <alignment vertical="center"/>
    </xf>
    <xf numFmtId="49" fontId="13" fillId="0" borderId="1" xfId="0" applyNumberFormat="1" applyFont="1" applyBorder="1" applyAlignment="1">
      <alignment horizontal="left" vertical="top" wrapText="1"/>
    </xf>
    <xf numFmtId="0" fontId="12" fillId="2" borderId="31" xfId="0" applyFont="1" applyFill="1" applyBorder="1"/>
    <xf numFmtId="0" fontId="12" fillId="2" borderId="32" xfId="0" applyFont="1" applyFill="1" applyBorder="1"/>
    <xf numFmtId="49" fontId="13" fillId="0" borderId="33" xfId="0" applyNumberFormat="1" applyFont="1" applyBorder="1" applyAlignment="1">
      <alignment horizontal="left" vertical="top" wrapText="1"/>
    </xf>
    <xf numFmtId="0" fontId="11" fillId="0" borderId="0" xfId="0" applyFont="1" applyAlignment="1">
      <alignment horizontal="center" vertical="center"/>
    </xf>
    <xf numFmtId="0" fontId="16" fillId="0" borderId="0" xfId="0" applyFont="1"/>
    <xf numFmtId="49" fontId="14" fillId="0" borderId="1" xfId="0" applyNumberFormat="1" applyFont="1" applyBorder="1" applyAlignment="1">
      <alignment horizontal="center" vertical="center"/>
    </xf>
    <xf numFmtId="0" fontId="11" fillId="0" borderId="1" xfId="0" applyFont="1" applyBorder="1"/>
    <xf numFmtId="0" fontId="13" fillId="5" borderId="1" xfId="0" applyFont="1" applyFill="1" applyBorder="1" applyAlignment="1">
      <alignment horizontal="center" vertical="center"/>
    </xf>
    <xf numFmtId="2" fontId="14" fillId="0" borderId="1" xfId="0" applyNumberFormat="1" applyFont="1" applyBorder="1" applyAlignment="1">
      <alignment horizontal="center"/>
    </xf>
    <xf numFmtId="0" fontId="19" fillId="0" borderId="1" xfId="0" applyFont="1" applyBorder="1" applyAlignment="1">
      <alignment horizontal="center" vertical="center"/>
    </xf>
    <xf numFmtId="0" fontId="19" fillId="5" borderId="1" xfId="0" applyFont="1" applyFill="1" applyBorder="1" applyAlignment="1">
      <alignment horizontal="center" vertical="center"/>
    </xf>
    <xf numFmtId="0" fontId="13" fillId="0" borderId="1" xfId="0" applyFont="1" applyBorder="1" applyAlignment="1">
      <alignment horizontal="center" vertical="center"/>
    </xf>
    <xf numFmtId="0" fontId="21" fillId="0" borderId="0" xfId="1" applyFont="1"/>
    <xf numFmtId="49" fontId="22" fillId="2" borderId="1"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49" fontId="22"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49" fontId="22" fillId="2" borderId="1" xfId="0" applyNumberFormat="1" applyFont="1" applyFill="1" applyBorder="1" applyAlignment="1">
      <alignment horizontal="center" vertical="center"/>
    </xf>
    <xf numFmtId="0" fontId="11" fillId="0" borderId="0" xfId="0" applyFont="1" applyBorder="1"/>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23" fillId="0" borderId="12" xfId="0" applyFont="1" applyBorder="1"/>
    <xf numFmtId="0" fontId="23" fillId="0" borderId="0" xfId="0" applyFont="1" applyBorder="1"/>
    <xf numFmtId="0" fontId="23" fillId="0" borderId="13" xfId="0" applyFont="1" applyBorder="1"/>
    <xf numFmtId="0" fontId="11" fillId="0" borderId="0" xfId="0" applyFont="1" applyAlignment="1">
      <alignment horizontal="center" vertical="center" wrapText="1"/>
    </xf>
    <xf numFmtId="0" fontId="24" fillId="2" borderId="0" xfId="0" applyFont="1" applyFill="1" applyBorder="1" applyAlignment="1">
      <alignment horizontal="center" vertical="center" wrapText="1"/>
    </xf>
    <xf numFmtId="0" fontId="11" fillId="0" borderId="0" xfId="0" applyFont="1" applyAlignment="1">
      <alignment wrapText="1"/>
    </xf>
    <xf numFmtId="0" fontId="24" fillId="3" borderId="12" xfId="0" applyFont="1" applyFill="1" applyBorder="1" applyAlignment="1">
      <alignment horizontal="center" vertical="center"/>
    </xf>
    <xf numFmtId="0" fontId="24" fillId="3" borderId="0" xfId="0" applyFont="1" applyFill="1" applyBorder="1" applyAlignment="1">
      <alignment horizontal="center" vertical="center"/>
    </xf>
    <xf numFmtId="0" fontId="25" fillId="0" borderId="0" xfId="0" applyFont="1" applyBorder="1" applyAlignment="1">
      <alignment horizontal="center" vertical="center"/>
    </xf>
    <xf numFmtId="0" fontId="24" fillId="3" borderId="13" xfId="0" applyFont="1" applyFill="1" applyBorder="1" applyAlignment="1">
      <alignment horizontal="center" vertical="center"/>
    </xf>
    <xf numFmtId="0" fontId="11" fillId="0" borderId="12" xfId="0" applyFont="1" applyBorder="1"/>
    <xf numFmtId="0" fontId="11" fillId="0" borderId="13" xfId="0" applyFont="1" applyBorder="1"/>
    <xf numFmtId="0" fontId="11" fillId="0" borderId="8" xfId="0" applyFont="1" applyBorder="1"/>
    <xf numFmtId="0" fontId="11" fillId="0" borderId="15" xfId="0" applyFont="1" applyBorder="1"/>
    <xf numFmtId="0" fontId="11" fillId="0" borderId="16" xfId="0" applyFont="1" applyBorder="1"/>
    <xf numFmtId="0" fontId="11" fillId="0" borderId="17" xfId="0" applyFont="1" applyBorder="1"/>
    <xf numFmtId="0" fontId="11" fillId="0" borderId="18" xfId="0" applyFont="1" applyBorder="1"/>
    <xf numFmtId="0" fontId="29" fillId="0" borderId="12" xfId="1" applyFont="1" applyBorder="1" applyAlignment="1">
      <alignment horizontal="center" vertical="center"/>
    </xf>
    <xf numFmtId="0" fontId="30" fillId="0" borderId="0" xfId="0" applyFont="1" applyBorder="1" applyAlignment="1">
      <alignment horizontal="center" vertical="center"/>
    </xf>
    <xf numFmtId="0" fontId="29" fillId="0" borderId="0" xfId="1" applyFont="1" applyBorder="1" applyAlignment="1">
      <alignment horizontal="center" vertical="center"/>
    </xf>
    <xf numFmtId="0" fontId="29" fillId="0" borderId="13" xfId="1" applyFont="1" applyBorder="1" applyAlignment="1">
      <alignment horizontal="center" vertical="center"/>
    </xf>
    <xf numFmtId="0" fontId="31" fillId="0" borderId="12" xfId="0" applyFont="1" applyBorder="1"/>
    <xf numFmtId="0" fontId="31" fillId="0" borderId="0" xfId="0" applyFont="1" applyBorder="1"/>
    <xf numFmtId="0" fontId="31" fillId="0" borderId="14" xfId="0" applyFont="1" applyBorder="1"/>
    <xf numFmtId="0" fontId="31" fillId="0" borderId="8" xfId="0" applyFont="1" applyBorder="1"/>
    <xf numFmtId="0" fontId="26" fillId="0" borderId="12" xfId="1" applyFont="1" applyBorder="1" applyAlignment="1">
      <alignment horizontal="left"/>
    </xf>
    <xf numFmtId="0" fontId="26" fillId="0" borderId="0" xfId="1" applyFont="1" applyBorder="1" applyAlignment="1">
      <alignment horizontal="left"/>
    </xf>
    <xf numFmtId="0" fontId="26" fillId="0" borderId="19" xfId="1" applyFont="1" applyBorder="1" applyAlignment="1">
      <alignment horizontal="left"/>
    </xf>
    <xf numFmtId="0" fontId="26" fillId="0" borderId="20" xfId="1" applyFont="1" applyBorder="1" applyAlignment="1">
      <alignment horizontal="left"/>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27" fillId="0" borderId="1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12" xfId="0" applyFont="1" applyBorder="1" applyAlignment="1">
      <alignment horizontal="center" vertical="center"/>
    </xf>
    <xf numFmtId="0" fontId="28" fillId="0" borderId="0" xfId="0" applyFont="1" applyBorder="1" applyAlignment="1">
      <alignment horizontal="center" vertical="center"/>
    </xf>
    <xf numFmtId="0" fontId="28" fillId="0" borderId="13" xfId="0" applyFont="1" applyBorder="1" applyAlignment="1">
      <alignment horizontal="center" vertical="center"/>
    </xf>
    <xf numFmtId="0" fontId="24" fillId="2" borderId="12"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32" fillId="0" borderId="0" xfId="1" applyFont="1" applyAlignment="1">
      <alignment horizontal="left"/>
    </xf>
    <xf numFmtId="0" fontId="15" fillId="0" borderId="0" xfId="0" applyFont="1" applyAlignment="1">
      <alignment horizont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7" fillId="0" borderId="5" xfId="0" applyFont="1" applyBorder="1" applyAlignment="1">
      <alignment horizontal="right"/>
    </xf>
    <xf numFmtId="0" fontId="17" fillId="0" borderId="7" xfId="0" applyFont="1" applyBorder="1" applyAlignment="1">
      <alignment horizontal="right"/>
    </xf>
    <xf numFmtId="0" fontId="18" fillId="2" borderId="1" xfId="0" applyFont="1" applyFill="1" applyBorder="1" applyAlignment="1">
      <alignment horizontal="left"/>
    </xf>
    <xf numFmtId="2" fontId="14" fillId="0" borderId="5" xfId="0" applyNumberFormat="1" applyFont="1" applyBorder="1" applyAlignment="1">
      <alignment horizontal="center"/>
    </xf>
    <xf numFmtId="2" fontId="14" fillId="0" borderId="6" xfId="0" applyNumberFormat="1" applyFont="1" applyBorder="1" applyAlignment="1">
      <alignment horizontal="center"/>
    </xf>
    <xf numFmtId="2" fontId="14" fillId="0" borderId="7" xfId="0" applyNumberFormat="1" applyFont="1" applyBorder="1" applyAlignment="1">
      <alignment horizont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49" fontId="22" fillId="2" borderId="1" xfId="0" applyNumberFormat="1" applyFont="1" applyFill="1" applyBorder="1" applyAlignment="1">
      <alignment horizontal="center" vertical="center"/>
    </xf>
    <xf numFmtId="0" fontId="18" fillId="2" borderId="5" xfId="0" applyFont="1" applyFill="1" applyBorder="1" applyAlignment="1">
      <alignment horizontal="left"/>
    </xf>
    <xf numFmtId="0" fontId="18" fillId="2" borderId="7" xfId="0" applyFont="1" applyFill="1" applyBorder="1" applyAlignment="1">
      <alignment horizontal="left"/>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right" vertical="center" wrapText="1"/>
    </xf>
    <xf numFmtId="0" fontId="1" fillId="0" borderId="18" xfId="0" applyFont="1" applyBorder="1" applyAlignment="1">
      <alignment horizontal="righ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8" fillId="0" borderId="12" xfId="0" applyFont="1" applyBorder="1" applyAlignment="1">
      <alignment horizontal="right" vertical="center" wrapText="1"/>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4" fillId="0" borderId="5" xfId="0" applyFont="1" applyBorder="1" applyAlignment="1">
      <alignment horizontal="right"/>
    </xf>
    <xf numFmtId="0" fontId="14" fillId="0" borderId="7" xfId="0" applyFont="1" applyBorder="1" applyAlignment="1">
      <alignment horizontal="right"/>
    </xf>
    <xf numFmtId="49" fontId="12" fillId="2" borderId="1" xfId="0" applyNumberFormat="1" applyFont="1" applyFill="1" applyBorder="1" applyAlignment="1">
      <alignment horizontal="center" vertical="center"/>
    </xf>
    <xf numFmtId="2" fontId="17" fillId="0" borderId="5" xfId="0" applyNumberFormat="1" applyFont="1" applyBorder="1" applyAlignment="1">
      <alignment horizontal="center"/>
    </xf>
    <xf numFmtId="2" fontId="17" fillId="0" borderId="6" xfId="0" applyNumberFormat="1" applyFont="1" applyBorder="1" applyAlignment="1">
      <alignment horizontal="center"/>
    </xf>
    <xf numFmtId="2" fontId="17" fillId="0" borderId="7"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123825</xdr:rowOff>
    </xdr:from>
    <xdr:to>
      <xdr:col>1</xdr:col>
      <xdr:colOff>3086100</xdr:colOff>
      <xdr:row>5</xdr:row>
      <xdr:rowOff>171450</xdr:rowOff>
    </xdr:to>
    <xdr:pic>
      <xdr:nvPicPr>
        <xdr:cNvPr id="2" name="Picture 1" descr="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343025"/>
          <a:ext cx="3086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123825</xdr:rowOff>
    </xdr:from>
    <xdr:to>
      <xdr:col>1</xdr:col>
      <xdr:colOff>714375</xdr:colOff>
      <xdr:row>6</xdr:row>
      <xdr:rowOff>171450</xdr:rowOff>
    </xdr:to>
    <xdr:pic>
      <xdr:nvPicPr>
        <xdr:cNvPr id="3" name="Picture 2" descr="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619250"/>
          <a:ext cx="7143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123825</xdr:rowOff>
    </xdr:from>
    <xdr:to>
      <xdr:col>1</xdr:col>
      <xdr:colOff>1752600</xdr:colOff>
      <xdr:row>8</xdr:row>
      <xdr:rowOff>171450</xdr:rowOff>
    </xdr:to>
    <xdr:pic>
      <xdr:nvPicPr>
        <xdr:cNvPr id="4" name="Picture 3" descr="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171700"/>
          <a:ext cx="1752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123825</xdr:rowOff>
    </xdr:from>
    <xdr:to>
      <xdr:col>1</xdr:col>
      <xdr:colOff>885825</xdr:colOff>
      <xdr:row>9</xdr:row>
      <xdr:rowOff>171450</xdr:rowOff>
    </xdr:to>
    <xdr:pic>
      <xdr:nvPicPr>
        <xdr:cNvPr id="5" name="Picture 4" descr="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447925"/>
          <a:ext cx="885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142875</xdr:rowOff>
    </xdr:from>
    <xdr:to>
      <xdr:col>1</xdr:col>
      <xdr:colOff>1038225</xdr:colOff>
      <xdr:row>10</xdr:row>
      <xdr:rowOff>190500</xdr:rowOff>
    </xdr:to>
    <xdr:pic>
      <xdr:nvPicPr>
        <xdr:cNvPr id="6" name="Picture 5" descr="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809875"/>
          <a:ext cx="10382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161925</xdr:rowOff>
    </xdr:from>
    <xdr:to>
      <xdr:col>1</xdr:col>
      <xdr:colOff>114300</xdr:colOff>
      <xdr:row>11</xdr:row>
      <xdr:rowOff>209550</xdr:rowOff>
    </xdr:to>
    <xdr:pic>
      <xdr:nvPicPr>
        <xdr:cNvPr id="7" name="Picture 6" descr="3">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105150"/>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123825</xdr:rowOff>
    </xdr:from>
    <xdr:to>
      <xdr:col>1</xdr:col>
      <xdr:colOff>628650</xdr:colOff>
      <xdr:row>13</xdr:row>
      <xdr:rowOff>171450</xdr:rowOff>
    </xdr:to>
    <xdr:pic>
      <xdr:nvPicPr>
        <xdr:cNvPr id="8" name="Picture 7" descr="0">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619500"/>
          <a:ext cx="628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123825</xdr:rowOff>
    </xdr:from>
    <xdr:to>
      <xdr:col>1</xdr:col>
      <xdr:colOff>3171825</xdr:colOff>
      <xdr:row>14</xdr:row>
      <xdr:rowOff>171450</xdr:rowOff>
    </xdr:to>
    <xdr:pic>
      <xdr:nvPicPr>
        <xdr:cNvPr id="9" name="Picture 8" descr="1">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895725"/>
          <a:ext cx="3171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142875</xdr:rowOff>
    </xdr:from>
    <xdr:to>
      <xdr:col>1</xdr:col>
      <xdr:colOff>381000</xdr:colOff>
      <xdr:row>16</xdr:row>
      <xdr:rowOff>190500</xdr:rowOff>
    </xdr:to>
    <xdr:pic>
      <xdr:nvPicPr>
        <xdr:cNvPr id="10" name="Picture 9" descr="0">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467225"/>
          <a:ext cx="381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133350</xdr:rowOff>
    </xdr:from>
    <xdr:to>
      <xdr:col>1</xdr:col>
      <xdr:colOff>723900</xdr:colOff>
      <xdr:row>17</xdr:row>
      <xdr:rowOff>180975</xdr:rowOff>
    </xdr:to>
    <xdr:pic>
      <xdr:nvPicPr>
        <xdr:cNvPr id="11" name="Picture 10" descr="1">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733925"/>
          <a:ext cx="7239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114300</xdr:rowOff>
    </xdr:from>
    <xdr:to>
      <xdr:col>1</xdr:col>
      <xdr:colOff>628650</xdr:colOff>
      <xdr:row>18</xdr:row>
      <xdr:rowOff>161925</xdr:rowOff>
    </xdr:to>
    <xdr:pic>
      <xdr:nvPicPr>
        <xdr:cNvPr id="12" name="Picture 11" descr="2">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991100"/>
          <a:ext cx="628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133350</xdr:rowOff>
    </xdr:from>
    <xdr:to>
      <xdr:col>1</xdr:col>
      <xdr:colOff>2066925</xdr:colOff>
      <xdr:row>19</xdr:row>
      <xdr:rowOff>180975</xdr:rowOff>
    </xdr:to>
    <xdr:pic>
      <xdr:nvPicPr>
        <xdr:cNvPr id="13" name="Picture 12" descr="3">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286375"/>
          <a:ext cx="2066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133350</xdr:rowOff>
    </xdr:from>
    <xdr:to>
      <xdr:col>1</xdr:col>
      <xdr:colOff>438150</xdr:colOff>
      <xdr:row>21</xdr:row>
      <xdr:rowOff>180975</xdr:rowOff>
    </xdr:to>
    <xdr:pic>
      <xdr:nvPicPr>
        <xdr:cNvPr id="14" name="Picture 13" descr="0">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838825"/>
          <a:ext cx="4381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104775</xdr:rowOff>
    </xdr:from>
    <xdr:to>
      <xdr:col>1</xdr:col>
      <xdr:colOff>1123950</xdr:colOff>
      <xdr:row>22</xdr:row>
      <xdr:rowOff>152400</xdr:rowOff>
    </xdr:to>
    <xdr:pic>
      <xdr:nvPicPr>
        <xdr:cNvPr id="15" name="Picture 14" descr="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086475"/>
          <a:ext cx="11239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123825</xdr:rowOff>
    </xdr:from>
    <xdr:to>
      <xdr:col>1</xdr:col>
      <xdr:colOff>600075</xdr:colOff>
      <xdr:row>23</xdr:row>
      <xdr:rowOff>171450</xdr:rowOff>
    </xdr:to>
    <xdr:pic>
      <xdr:nvPicPr>
        <xdr:cNvPr id="16" name="Picture 15" descr="2">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381750"/>
          <a:ext cx="600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123825</xdr:rowOff>
    </xdr:from>
    <xdr:to>
      <xdr:col>1</xdr:col>
      <xdr:colOff>304800</xdr:colOff>
      <xdr:row>24</xdr:row>
      <xdr:rowOff>171450</xdr:rowOff>
    </xdr:to>
    <xdr:pic>
      <xdr:nvPicPr>
        <xdr:cNvPr id="17" name="Picture 16" descr="3">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657975"/>
          <a:ext cx="304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123825</xdr:rowOff>
    </xdr:from>
    <xdr:to>
      <xdr:col>1</xdr:col>
      <xdr:colOff>390525</xdr:colOff>
      <xdr:row>25</xdr:row>
      <xdr:rowOff>171450</xdr:rowOff>
    </xdr:to>
    <xdr:pic>
      <xdr:nvPicPr>
        <xdr:cNvPr id="18" name="Picture 17" descr="4">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934200"/>
          <a:ext cx="390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123825</xdr:rowOff>
    </xdr:from>
    <xdr:to>
      <xdr:col>1</xdr:col>
      <xdr:colOff>104775</xdr:colOff>
      <xdr:row>26</xdr:row>
      <xdr:rowOff>171450</xdr:rowOff>
    </xdr:to>
    <xdr:pic>
      <xdr:nvPicPr>
        <xdr:cNvPr id="19" name="Picture 18" descr="5">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85975" y="7210425"/>
          <a:ext cx="104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123825</xdr:rowOff>
    </xdr:from>
    <xdr:to>
      <xdr:col>1</xdr:col>
      <xdr:colOff>295275</xdr:colOff>
      <xdr:row>27</xdr:row>
      <xdr:rowOff>171450</xdr:rowOff>
    </xdr:to>
    <xdr:pic>
      <xdr:nvPicPr>
        <xdr:cNvPr id="20" name="Picture 19" descr="6">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85975" y="7486650"/>
          <a:ext cx="295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123825</xdr:rowOff>
    </xdr:from>
    <xdr:to>
      <xdr:col>1</xdr:col>
      <xdr:colOff>47625</xdr:colOff>
      <xdr:row>28</xdr:row>
      <xdr:rowOff>171450</xdr:rowOff>
    </xdr:to>
    <xdr:pic>
      <xdr:nvPicPr>
        <xdr:cNvPr id="21" name="Picture 20" descr="7">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5975" y="77628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123825</xdr:rowOff>
    </xdr:from>
    <xdr:to>
      <xdr:col>1</xdr:col>
      <xdr:colOff>47625</xdr:colOff>
      <xdr:row>29</xdr:row>
      <xdr:rowOff>171450</xdr:rowOff>
    </xdr:to>
    <xdr:pic>
      <xdr:nvPicPr>
        <xdr:cNvPr id="22" name="Picture 21" descr="8">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975" y="803910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123825</xdr:rowOff>
    </xdr:from>
    <xdr:to>
      <xdr:col>1</xdr:col>
      <xdr:colOff>504825</xdr:colOff>
      <xdr:row>30</xdr:row>
      <xdr:rowOff>171450</xdr:rowOff>
    </xdr:to>
    <xdr:pic>
      <xdr:nvPicPr>
        <xdr:cNvPr id="23" name="Picture 22" descr="9">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85975" y="8315325"/>
          <a:ext cx="504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123825</xdr:rowOff>
    </xdr:from>
    <xdr:to>
      <xdr:col>1</xdr:col>
      <xdr:colOff>47625</xdr:colOff>
      <xdr:row>31</xdr:row>
      <xdr:rowOff>171450</xdr:rowOff>
    </xdr:to>
    <xdr:pic>
      <xdr:nvPicPr>
        <xdr:cNvPr id="24" name="Picture 23" descr="0">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8591550"/>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123825</xdr:rowOff>
    </xdr:from>
    <xdr:to>
      <xdr:col>1</xdr:col>
      <xdr:colOff>47625</xdr:colOff>
      <xdr:row>32</xdr:row>
      <xdr:rowOff>171450</xdr:rowOff>
    </xdr:to>
    <xdr:pic>
      <xdr:nvPicPr>
        <xdr:cNvPr id="25" name="Picture 24" descr="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8867775"/>
          <a:ext cx="47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123825</xdr:rowOff>
    </xdr:from>
    <xdr:to>
      <xdr:col>1</xdr:col>
      <xdr:colOff>114300</xdr:colOff>
      <xdr:row>38</xdr:row>
      <xdr:rowOff>171450</xdr:rowOff>
    </xdr:to>
    <xdr:pic>
      <xdr:nvPicPr>
        <xdr:cNvPr id="26" name="Picture 25" descr="0">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0525125"/>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123825</xdr:rowOff>
    </xdr:from>
    <xdr:to>
      <xdr:col>1</xdr:col>
      <xdr:colOff>66675</xdr:colOff>
      <xdr:row>39</xdr:row>
      <xdr:rowOff>171450</xdr:rowOff>
    </xdr:to>
    <xdr:pic>
      <xdr:nvPicPr>
        <xdr:cNvPr id="27" name="Picture 26" descr="1">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0801350"/>
          <a:ext cx="666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123825</xdr:rowOff>
    </xdr:from>
    <xdr:to>
      <xdr:col>1</xdr:col>
      <xdr:colOff>457200</xdr:colOff>
      <xdr:row>40</xdr:row>
      <xdr:rowOff>171450</xdr:rowOff>
    </xdr:to>
    <xdr:pic>
      <xdr:nvPicPr>
        <xdr:cNvPr id="28" name="Picture 27" descr="2">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11077575"/>
          <a:ext cx="457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123825</xdr:rowOff>
    </xdr:from>
    <xdr:to>
      <xdr:col>1</xdr:col>
      <xdr:colOff>1924050</xdr:colOff>
      <xdr:row>41</xdr:row>
      <xdr:rowOff>171450</xdr:rowOff>
    </xdr:to>
    <xdr:pic>
      <xdr:nvPicPr>
        <xdr:cNvPr id="29" name="Picture 28" descr="3">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1353800"/>
          <a:ext cx="19240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123825</xdr:rowOff>
    </xdr:from>
    <xdr:to>
      <xdr:col>1</xdr:col>
      <xdr:colOff>1228725</xdr:colOff>
      <xdr:row>42</xdr:row>
      <xdr:rowOff>171450</xdr:rowOff>
    </xdr:to>
    <xdr:pic>
      <xdr:nvPicPr>
        <xdr:cNvPr id="30" name="Picture 29" descr="4">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11630025"/>
          <a:ext cx="12287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123825</xdr:rowOff>
    </xdr:from>
    <xdr:to>
      <xdr:col>1</xdr:col>
      <xdr:colOff>104775</xdr:colOff>
      <xdr:row>45</xdr:row>
      <xdr:rowOff>171450</xdr:rowOff>
    </xdr:to>
    <xdr:pic>
      <xdr:nvPicPr>
        <xdr:cNvPr id="31" name="Picture 30" descr="0">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2458700"/>
          <a:ext cx="104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123825</xdr:rowOff>
    </xdr:from>
    <xdr:to>
      <xdr:col>1</xdr:col>
      <xdr:colOff>200025</xdr:colOff>
      <xdr:row>46</xdr:row>
      <xdr:rowOff>171450</xdr:rowOff>
    </xdr:to>
    <xdr:pic>
      <xdr:nvPicPr>
        <xdr:cNvPr id="32" name="Picture 31" descr="1">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2734925"/>
          <a:ext cx="200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123825</xdr:rowOff>
    </xdr:from>
    <xdr:to>
      <xdr:col>1</xdr:col>
      <xdr:colOff>733425</xdr:colOff>
      <xdr:row>47</xdr:row>
      <xdr:rowOff>171450</xdr:rowOff>
    </xdr:to>
    <xdr:pic>
      <xdr:nvPicPr>
        <xdr:cNvPr id="33" name="Picture 32" descr="2">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13011150"/>
          <a:ext cx="7334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123825</xdr:rowOff>
    </xdr:from>
    <xdr:to>
      <xdr:col>1</xdr:col>
      <xdr:colOff>1828800</xdr:colOff>
      <xdr:row>48</xdr:row>
      <xdr:rowOff>171450</xdr:rowOff>
    </xdr:to>
    <xdr:pic>
      <xdr:nvPicPr>
        <xdr:cNvPr id="34" name="Picture 33" descr="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3287375"/>
          <a:ext cx="1828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123825</xdr:rowOff>
    </xdr:from>
    <xdr:to>
      <xdr:col>1</xdr:col>
      <xdr:colOff>923925</xdr:colOff>
      <xdr:row>49</xdr:row>
      <xdr:rowOff>171450</xdr:rowOff>
    </xdr:to>
    <xdr:pic>
      <xdr:nvPicPr>
        <xdr:cNvPr id="35" name="Picture 34" descr="4">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13563600"/>
          <a:ext cx="923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123825</xdr:rowOff>
    </xdr:from>
    <xdr:to>
      <xdr:col>1</xdr:col>
      <xdr:colOff>123825</xdr:colOff>
      <xdr:row>52</xdr:row>
      <xdr:rowOff>171450</xdr:rowOff>
    </xdr:to>
    <xdr:pic>
      <xdr:nvPicPr>
        <xdr:cNvPr id="36" name="Picture 35" descr="0">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4392275"/>
          <a:ext cx="123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123825</xdr:rowOff>
    </xdr:from>
    <xdr:to>
      <xdr:col>1</xdr:col>
      <xdr:colOff>104775</xdr:colOff>
      <xdr:row>53</xdr:row>
      <xdr:rowOff>171450</xdr:rowOff>
    </xdr:to>
    <xdr:pic>
      <xdr:nvPicPr>
        <xdr:cNvPr id="37" name="Picture 36" descr="1">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4668500"/>
          <a:ext cx="104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123825</xdr:rowOff>
    </xdr:from>
    <xdr:to>
      <xdr:col>1</xdr:col>
      <xdr:colOff>676275</xdr:colOff>
      <xdr:row>54</xdr:row>
      <xdr:rowOff>171450</xdr:rowOff>
    </xdr:to>
    <xdr:pic>
      <xdr:nvPicPr>
        <xdr:cNvPr id="38" name="Picture 37" descr="2">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14944725"/>
          <a:ext cx="676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123825</xdr:rowOff>
    </xdr:from>
    <xdr:to>
      <xdr:col>1</xdr:col>
      <xdr:colOff>1876425</xdr:colOff>
      <xdr:row>55</xdr:row>
      <xdr:rowOff>171450</xdr:rowOff>
    </xdr:to>
    <xdr:pic>
      <xdr:nvPicPr>
        <xdr:cNvPr id="39" name="Picture 38" descr="3">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5220950"/>
          <a:ext cx="18764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123825</xdr:rowOff>
    </xdr:from>
    <xdr:to>
      <xdr:col>1</xdr:col>
      <xdr:colOff>1000125</xdr:colOff>
      <xdr:row>56</xdr:row>
      <xdr:rowOff>171450</xdr:rowOff>
    </xdr:to>
    <xdr:pic>
      <xdr:nvPicPr>
        <xdr:cNvPr id="40" name="Picture 39" descr="4">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15497175"/>
          <a:ext cx="1000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123825</xdr:rowOff>
    </xdr:from>
    <xdr:to>
      <xdr:col>1</xdr:col>
      <xdr:colOff>161925</xdr:colOff>
      <xdr:row>59</xdr:row>
      <xdr:rowOff>171450</xdr:rowOff>
    </xdr:to>
    <xdr:pic>
      <xdr:nvPicPr>
        <xdr:cNvPr id="41" name="Picture 40" descr="0">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6325850"/>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123825</xdr:rowOff>
    </xdr:from>
    <xdr:to>
      <xdr:col>1</xdr:col>
      <xdr:colOff>238125</xdr:colOff>
      <xdr:row>60</xdr:row>
      <xdr:rowOff>171450</xdr:rowOff>
    </xdr:to>
    <xdr:pic>
      <xdr:nvPicPr>
        <xdr:cNvPr id="42" name="Picture 41" descr="1">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6602075"/>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123825</xdr:rowOff>
    </xdr:from>
    <xdr:to>
      <xdr:col>1</xdr:col>
      <xdr:colOff>857250</xdr:colOff>
      <xdr:row>61</xdr:row>
      <xdr:rowOff>171450</xdr:rowOff>
    </xdr:to>
    <xdr:pic>
      <xdr:nvPicPr>
        <xdr:cNvPr id="43" name="Picture 42" descr="2">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16878300"/>
          <a:ext cx="857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123825</xdr:rowOff>
    </xdr:from>
    <xdr:to>
      <xdr:col>1</xdr:col>
      <xdr:colOff>1743075</xdr:colOff>
      <xdr:row>62</xdr:row>
      <xdr:rowOff>171450</xdr:rowOff>
    </xdr:to>
    <xdr:pic>
      <xdr:nvPicPr>
        <xdr:cNvPr id="44" name="Picture 43" descr="3">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7154525"/>
          <a:ext cx="1743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123825</xdr:rowOff>
    </xdr:from>
    <xdr:to>
      <xdr:col>1</xdr:col>
      <xdr:colOff>781050</xdr:colOff>
      <xdr:row>63</xdr:row>
      <xdr:rowOff>171450</xdr:rowOff>
    </xdr:to>
    <xdr:pic>
      <xdr:nvPicPr>
        <xdr:cNvPr id="45" name="Picture 44" descr="4">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17430750"/>
          <a:ext cx="7810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123825</xdr:rowOff>
    </xdr:from>
    <xdr:to>
      <xdr:col>1</xdr:col>
      <xdr:colOff>133350</xdr:colOff>
      <xdr:row>66</xdr:row>
      <xdr:rowOff>171450</xdr:rowOff>
    </xdr:to>
    <xdr:pic>
      <xdr:nvPicPr>
        <xdr:cNvPr id="46" name="Picture 45" descr="0">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18259425"/>
          <a:ext cx="1333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123825</xdr:rowOff>
    </xdr:from>
    <xdr:to>
      <xdr:col>1</xdr:col>
      <xdr:colOff>219075</xdr:colOff>
      <xdr:row>67</xdr:row>
      <xdr:rowOff>171450</xdr:rowOff>
    </xdr:to>
    <xdr:pic>
      <xdr:nvPicPr>
        <xdr:cNvPr id="47" name="Picture 46" descr="1">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18535650"/>
          <a:ext cx="219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123825</xdr:rowOff>
    </xdr:from>
    <xdr:to>
      <xdr:col>1</xdr:col>
      <xdr:colOff>885825</xdr:colOff>
      <xdr:row>68</xdr:row>
      <xdr:rowOff>171450</xdr:rowOff>
    </xdr:to>
    <xdr:pic>
      <xdr:nvPicPr>
        <xdr:cNvPr id="48" name="Picture 47" descr="2">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18811875"/>
          <a:ext cx="885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123825</xdr:rowOff>
    </xdr:from>
    <xdr:to>
      <xdr:col>1</xdr:col>
      <xdr:colOff>1781175</xdr:colOff>
      <xdr:row>69</xdr:row>
      <xdr:rowOff>171450</xdr:rowOff>
    </xdr:to>
    <xdr:pic>
      <xdr:nvPicPr>
        <xdr:cNvPr id="49" name="Picture 48" descr="3">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9088100"/>
          <a:ext cx="17811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123825</xdr:rowOff>
    </xdr:from>
    <xdr:to>
      <xdr:col>1</xdr:col>
      <xdr:colOff>762000</xdr:colOff>
      <xdr:row>70</xdr:row>
      <xdr:rowOff>171450</xdr:rowOff>
    </xdr:to>
    <xdr:pic>
      <xdr:nvPicPr>
        <xdr:cNvPr id="50" name="Picture 49" descr="4">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19364325"/>
          <a:ext cx="762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123825</xdr:rowOff>
    </xdr:from>
    <xdr:to>
      <xdr:col>1</xdr:col>
      <xdr:colOff>114300</xdr:colOff>
      <xdr:row>73</xdr:row>
      <xdr:rowOff>171450</xdr:rowOff>
    </xdr:to>
    <xdr:pic>
      <xdr:nvPicPr>
        <xdr:cNvPr id="51" name="Picture 50" descr="0">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0193000"/>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123825</xdr:rowOff>
    </xdr:from>
    <xdr:to>
      <xdr:col>1</xdr:col>
      <xdr:colOff>161925</xdr:colOff>
      <xdr:row>74</xdr:row>
      <xdr:rowOff>171450</xdr:rowOff>
    </xdr:to>
    <xdr:pic>
      <xdr:nvPicPr>
        <xdr:cNvPr id="52" name="Picture 51" descr="1">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0469225"/>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123825</xdr:rowOff>
    </xdr:from>
    <xdr:to>
      <xdr:col>1</xdr:col>
      <xdr:colOff>600075</xdr:colOff>
      <xdr:row>75</xdr:row>
      <xdr:rowOff>171450</xdr:rowOff>
    </xdr:to>
    <xdr:pic>
      <xdr:nvPicPr>
        <xdr:cNvPr id="53" name="Picture 52" descr="2">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0745450"/>
          <a:ext cx="600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123825</xdr:rowOff>
    </xdr:from>
    <xdr:to>
      <xdr:col>1</xdr:col>
      <xdr:colOff>1847850</xdr:colOff>
      <xdr:row>76</xdr:row>
      <xdr:rowOff>171450</xdr:rowOff>
    </xdr:to>
    <xdr:pic>
      <xdr:nvPicPr>
        <xdr:cNvPr id="54" name="Picture 53" descr="3">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21021675"/>
          <a:ext cx="18478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123825</xdr:rowOff>
    </xdr:from>
    <xdr:to>
      <xdr:col>1</xdr:col>
      <xdr:colOff>1057275</xdr:colOff>
      <xdr:row>77</xdr:row>
      <xdr:rowOff>171450</xdr:rowOff>
    </xdr:to>
    <xdr:pic>
      <xdr:nvPicPr>
        <xdr:cNvPr id="55" name="Picture 54" descr="4">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21297900"/>
          <a:ext cx="1057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123825</xdr:rowOff>
    </xdr:from>
    <xdr:to>
      <xdr:col>1</xdr:col>
      <xdr:colOff>238125</xdr:colOff>
      <xdr:row>80</xdr:row>
      <xdr:rowOff>171450</xdr:rowOff>
    </xdr:to>
    <xdr:pic>
      <xdr:nvPicPr>
        <xdr:cNvPr id="56" name="Picture 55" descr="0">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2126575"/>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123825</xdr:rowOff>
    </xdr:from>
    <xdr:to>
      <xdr:col>1</xdr:col>
      <xdr:colOff>285750</xdr:colOff>
      <xdr:row>81</xdr:row>
      <xdr:rowOff>171450</xdr:rowOff>
    </xdr:to>
    <xdr:pic>
      <xdr:nvPicPr>
        <xdr:cNvPr id="57" name="Picture 56" descr="1">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2402800"/>
          <a:ext cx="2857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123825</xdr:rowOff>
    </xdr:from>
    <xdr:to>
      <xdr:col>1</xdr:col>
      <xdr:colOff>876300</xdr:colOff>
      <xdr:row>82</xdr:row>
      <xdr:rowOff>171450</xdr:rowOff>
    </xdr:to>
    <xdr:pic>
      <xdr:nvPicPr>
        <xdr:cNvPr id="58" name="Picture 57" descr="2">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2679025"/>
          <a:ext cx="876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123825</xdr:rowOff>
    </xdr:from>
    <xdr:to>
      <xdr:col>1</xdr:col>
      <xdr:colOff>1457325</xdr:colOff>
      <xdr:row>83</xdr:row>
      <xdr:rowOff>171450</xdr:rowOff>
    </xdr:to>
    <xdr:pic>
      <xdr:nvPicPr>
        <xdr:cNvPr id="59" name="Picture 58" descr="3">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22955250"/>
          <a:ext cx="14573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123825</xdr:rowOff>
    </xdr:from>
    <xdr:to>
      <xdr:col>1</xdr:col>
      <xdr:colOff>914400</xdr:colOff>
      <xdr:row>84</xdr:row>
      <xdr:rowOff>171450</xdr:rowOff>
    </xdr:to>
    <xdr:pic>
      <xdr:nvPicPr>
        <xdr:cNvPr id="60" name="Picture 59" descr="4">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23231475"/>
          <a:ext cx="9144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123825</xdr:rowOff>
    </xdr:from>
    <xdr:to>
      <xdr:col>1</xdr:col>
      <xdr:colOff>238125</xdr:colOff>
      <xdr:row>87</xdr:row>
      <xdr:rowOff>171450</xdr:rowOff>
    </xdr:to>
    <xdr:pic>
      <xdr:nvPicPr>
        <xdr:cNvPr id="61" name="Picture 60" descr="0">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406015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123825</xdr:rowOff>
    </xdr:from>
    <xdr:to>
      <xdr:col>1</xdr:col>
      <xdr:colOff>266700</xdr:colOff>
      <xdr:row>88</xdr:row>
      <xdr:rowOff>171450</xdr:rowOff>
    </xdr:to>
    <xdr:pic>
      <xdr:nvPicPr>
        <xdr:cNvPr id="62" name="Picture 61" descr="1">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4336375"/>
          <a:ext cx="2667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123825</xdr:rowOff>
    </xdr:from>
    <xdr:to>
      <xdr:col>1</xdr:col>
      <xdr:colOff>857250</xdr:colOff>
      <xdr:row>89</xdr:row>
      <xdr:rowOff>171450</xdr:rowOff>
    </xdr:to>
    <xdr:pic>
      <xdr:nvPicPr>
        <xdr:cNvPr id="63" name="Picture 62" descr="2">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4612600"/>
          <a:ext cx="857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123825</xdr:rowOff>
    </xdr:from>
    <xdr:to>
      <xdr:col>1</xdr:col>
      <xdr:colOff>1676400</xdr:colOff>
      <xdr:row>90</xdr:row>
      <xdr:rowOff>171450</xdr:rowOff>
    </xdr:to>
    <xdr:pic>
      <xdr:nvPicPr>
        <xdr:cNvPr id="64" name="Picture 63" descr="3">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24888825"/>
          <a:ext cx="16764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123825</xdr:rowOff>
    </xdr:from>
    <xdr:to>
      <xdr:col>1</xdr:col>
      <xdr:colOff>752475</xdr:colOff>
      <xdr:row>91</xdr:row>
      <xdr:rowOff>171450</xdr:rowOff>
    </xdr:to>
    <xdr:pic>
      <xdr:nvPicPr>
        <xdr:cNvPr id="65" name="Picture 64" descr="4">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25165050"/>
          <a:ext cx="7524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123825</xdr:rowOff>
    </xdr:from>
    <xdr:to>
      <xdr:col>1</xdr:col>
      <xdr:colOff>304800</xdr:colOff>
      <xdr:row>94</xdr:row>
      <xdr:rowOff>171450</xdr:rowOff>
    </xdr:to>
    <xdr:pic>
      <xdr:nvPicPr>
        <xdr:cNvPr id="66" name="Picture 65" descr="0">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5993725"/>
          <a:ext cx="304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123825</xdr:rowOff>
    </xdr:from>
    <xdr:to>
      <xdr:col>1</xdr:col>
      <xdr:colOff>381000</xdr:colOff>
      <xdr:row>95</xdr:row>
      <xdr:rowOff>171450</xdr:rowOff>
    </xdr:to>
    <xdr:pic>
      <xdr:nvPicPr>
        <xdr:cNvPr id="67" name="Picture 66" descr="1">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6269950"/>
          <a:ext cx="381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123825</xdr:rowOff>
    </xdr:from>
    <xdr:to>
      <xdr:col>1</xdr:col>
      <xdr:colOff>771525</xdr:colOff>
      <xdr:row>96</xdr:row>
      <xdr:rowOff>171450</xdr:rowOff>
    </xdr:to>
    <xdr:pic>
      <xdr:nvPicPr>
        <xdr:cNvPr id="68" name="Picture 67" descr="2">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6546175"/>
          <a:ext cx="771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123825</xdr:rowOff>
    </xdr:from>
    <xdr:to>
      <xdr:col>1</xdr:col>
      <xdr:colOff>1647825</xdr:colOff>
      <xdr:row>97</xdr:row>
      <xdr:rowOff>171450</xdr:rowOff>
    </xdr:to>
    <xdr:pic>
      <xdr:nvPicPr>
        <xdr:cNvPr id="69" name="Picture 68" descr="3">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26822400"/>
          <a:ext cx="1647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123825</xdr:rowOff>
    </xdr:from>
    <xdr:to>
      <xdr:col>1</xdr:col>
      <xdr:colOff>685800</xdr:colOff>
      <xdr:row>98</xdr:row>
      <xdr:rowOff>171450</xdr:rowOff>
    </xdr:to>
    <xdr:pic>
      <xdr:nvPicPr>
        <xdr:cNvPr id="70" name="Picture 69" descr="4">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27098625"/>
          <a:ext cx="685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123825</xdr:rowOff>
    </xdr:from>
    <xdr:to>
      <xdr:col>1</xdr:col>
      <xdr:colOff>371475</xdr:colOff>
      <xdr:row>101</xdr:row>
      <xdr:rowOff>171450</xdr:rowOff>
    </xdr:to>
    <xdr:pic>
      <xdr:nvPicPr>
        <xdr:cNvPr id="71" name="Picture 70" descr="0">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8022550"/>
          <a:ext cx="3714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123825</xdr:rowOff>
    </xdr:from>
    <xdr:to>
      <xdr:col>1</xdr:col>
      <xdr:colOff>333375</xdr:colOff>
      <xdr:row>102</xdr:row>
      <xdr:rowOff>171450</xdr:rowOff>
    </xdr:to>
    <xdr:pic>
      <xdr:nvPicPr>
        <xdr:cNvPr id="72" name="Picture 71" descr="1">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28298775"/>
          <a:ext cx="3333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123825</xdr:rowOff>
    </xdr:from>
    <xdr:to>
      <xdr:col>1</xdr:col>
      <xdr:colOff>904875</xdr:colOff>
      <xdr:row>103</xdr:row>
      <xdr:rowOff>171450</xdr:rowOff>
    </xdr:to>
    <xdr:pic>
      <xdr:nvPicPr>
        <xdr:cNvPr id="73" name="Picture 72" descr="2">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28575000"/>
          <a:ext cx="9048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104</xdr:row>
      <xdr:rowOff>123825</xdr:rowOff>
    </xdr:from>
    <xdr:to>
      <xdr:col>1</xdr:col>
      <xdr:colOff>1514475</xdr:colOff>
      <xdr:row>104</xdr:row>
      <xdr:rowOff>171450</xdr:rowOff>
    </xdr:to>
    <xdr:pic>
      <xdr:nvPicPr>
        <xdr:cNvPr id="74" name="Picture 73" descr="3">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28851225"/>
          <a:ext cx="15144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123825</xdr:rowOff>
    </xdr:from>
    <xdr:to>
      <xdr:col>1</xdr:col>
      <xdr:colOff>657225</xdr:colOff>
      <xdr:row>105</xdr:row>
      <xdr:rowOff>171450</xdr:rowOff>
    </xdr:to>
    <xdr:pic>
      <xdr:nvPicPr>
        <xdr:cNvPr id="75" name="Picture 74" descr="4">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29127450"/>
          <a:ext cx="6572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108</xdr:row>
      <xdr:rowOff>123825</xdr:rowOff>
    </xdr:from>
    <xdr:to>
      <xdr:col>1</xdr:col>
      <xdr:colOff>228600</xdr:colOff>
      <xdr:row>108</xdr:row>
      <xdr:rowOff>171450</xdr:rowOff>
    </xdr:to>
    <xdr:pic>
      <xdr:nvPicPr>
        <xdr:cNvPr id="76" name="Picture 75" descr="0">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29956125"/>
          <a:ext cx="228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123825</xdr:rowOff>
    </xdr:from>
    <xdr:to>
      <xdr:col>1</xdr:col>
      <xdr:colOff>285750</xdr:colOff>
      <xdr:row>109</xdr:row>
      <xdr:rowOff>171450</xdr:rowOff>
    </xdr:to>
    <xdr:pic>
      <xdr:nvPicPr>
        <xdr:cNvPr id="77" name="Picture 76" descr="1">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0232350"/>
          <a:ext cx="2857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110</xdr:row>
      <xdr:rowOff>123825</xdr:rowOff>
    </xdr:from>
    <xdr:to>
      <xdr:col>1</xdr:col>
      <xdr:colOff>1123950</xdr:colOff>
      <xdr:row>110</xdr:row>
      <xdr:rowOff>171450</xdr:rowOff>
    </xdr:to>
    <xdr:pic>
      <xdr:nvPicPr>
        <xdr:cNvPr id="78" name="Picture 77" descr="2">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30508575"/>
          <a:ext cx="11239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123825</xdr:rowOff>
    </xdr:from>
    <xdr:to>
      <xdr:col>1</xdr:col>
      <xdr:colOff>1552575</xdr:colOff>
      <xdr:row>111</xdr:row>
      <xdr:rowOff>171450</xdr:rowOff>
    </xdr:to>
    <xdr:pic>
      <xdr:nvPicPr>
        <xdr:cNvPr id="79" name="Picture 78" descr="3">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0784800"/>
          <a:ext cx="15525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112</xdr:row>
      <xdr:rowOff>123825</xdr:rowOff>
    </xdr:from>
    <xdr:to>
      <xdr:col>1</xdr:col>
      <xdr:colOff>600075</xdr:colOff>
      <xdr:row>112</xdr:row>
      <xdr:rowOff>171450</xdr:rowOff>
    </xdr:to>
    <xdr:pic>
      <xdr:nvPicPr>
        <xdr:cNvPr id="80" name="Picture 79" descr="4">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31061025"/>
          <a:ext cx="600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123825</xdr:rowOff>
    </xdr:from>
    <xdr:to>
      <xdr:col>1</xdr:col>
      <xdr:colOff>200025</xdr:colOff>
      <xdr:row>115</xdr:row>
      <xdr:rowOff>171450</xdr:rowOff>
    </xdr:to>
    <xdr:pic>
      <xdr:nvPicPr>
        <xdr:cNvPr id="81" name="Picture 80" descr="0">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1889700"/>
          <a:ext cx="200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116</xdr:row>
      <xdr:rowOff>123825</xdr:rowOff>
    </xdr:from>
    <xdr:to>
      <xdr:col>1</xdr:col>
      <xdr:colOff>209550</xdr:colOff>
      <xdr:row>116</xdr:row>
      <xdr:rowOff>171450</xdr:rowOff>
    </xdr:to>
    <xdr:pic>
      <xdr:nvPicPr>
        <xdr:cNvPr id="82" name="Picture 81" descr="1">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2165925"/>
          <a:ext cx="209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123825</xdr:rowOff>
    </xdr:from>
    <xdr:to>
      <xdr:col>1</xdr:col>
      <xdr:colOff>762000</xdr:colOff>
      <xdr:row>117</xdr:row>
      <xdr:rowOff>171450</xdr:rowOff>
    </xdr:to>
    <xdr:pic>
      <xdr:nvPicPr>
        <xdr:cNvPr id="83" name="Picture 82" descr="2">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32442150"/>
          <a:ext cx="762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118</xdr:row>
      <xdr:rowOff>123825</xdr:rowOff>
    </xdr:from>
    <xdr:to>
      <xdr:col>1</xdr:col>
      <xdr:colOff>1857375</xdr:colOff>
      <xdr:row>118</xdr:row>
      <xdr:rowOff>171450</xdr:rowOff>
    </xdr:to>
    <xdr:pic>
      <xdr:nvPicPr>
        <xdr:cNvPr id="84" name="Picture 83" descr="3">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2718375"/>
          <a:ext cx="18573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123825</xdr:rowOff>
    </xdr:from>
    <xdr:to>
      <xdr:col>1</xdr:col>
      <xdr:colOff>762000</xdr:colOff>
      <xdr:row>119</xdr:row>
      <xdr:rowOff>171450</xdr:rowOff>
    </xdr:to>
    <xdr:pic>
      <xdr:nvPicPr>
        <xdr:cNvPr id="85" name="Picture 84" descr="4">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32994600"/>
          <a:ext cx="762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122</xdr:row>
      <xdr:rowOff>123825</xdr:rowOff>
    </xdr:from>
    <xdr:to>
      <xdr:col>1</xdr:col>
      <xdr:colOff>161925</xdr:colOff>
      <xdr:row>122</xdr:row>
      <xdr:rowOff>171450</xdr:rowOff>
    </xdr:to>
    <xdr:pic>
      <xdr:nvPicPr>
        <xdr:cNvPr id="86" name="Picture 85" descr="0">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3823275"/>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123825</xdr:rowOff>
    </xdr:from>
    <xdr:to>
      <xdr:col>1</xdr:col>
      <xdr:colOff>209550</xdr:colOff>
      <xdr:row>123</xdr:row>
      <xdr:rowOff>171450</xdr:rowOff>
    </xdr:to>
    <xdr:pic>
      <xdr:nvPicPr>
        <xdr:cNvPr id="87" name="Picture 86" descr="1">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4099500"/>
          <a:ext cx="209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124</xdr:row>
      <xdr:rowOff>123825</xdr:rowOff>
    </xdr:from>
    <xdr:to>
      <xdr:col>1</xdr:col>
      <xdr:colOff>828675</xdr:colOff>
      <xdr:row>124</xdr:row>
      <xdr:rowOff>171450</xdr:rowOff>
    </xdr:to>
    <xdr:pic>
      <xdr:nvPicPr>
        <xdr:cNvPr id="88" name="Picture 87" descr="2">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34375725"/>
          <a:ext cx="8286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123825</xdr:rowOff>
    </xdr:from>
    <xdr:to>
      <xdr:col>1</xdr:col>
      <xdr:colOff>1895475</xdr:colOff>
      <xdr:row>125</xdr:row>
      <xdr:rowOff>171450</xdr:rowOff>
    </xdr:to>
    <xdr:pic>
      <xdr:nvPicPr>
        <xdr:cNvPr id="89" name="Picture 88" descr="3">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4651950"/>
          <a:ext cx="18954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126</xdr:row>
      <xdr:rowOff>123825</xdr:rowOff>
    </xdr:from>
    <xdr:to>
      <xdr:col>1</xdr:col>
      <xdr:colOff>685800</xdr:colOff>
      <xdr:row>126</xdr:row>
      <xdr:rowOff>171450</xdr:rowOff>
    </xdr:to>
    <xdr:pic>
      <xdr:nvPicPr>
        <xdr:cNvPr id="90" name="Picture 89" descr="4">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34928175"/>
          <a:ext cx="685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123825</xdr:rowOff>
    </xdr:from>
    <xdr:to>
      <xdr:col>1</xdr:col>
      <xdr:colOff>114300</xdr:colOff>
      <xdr:row>129</xdr:row>
      <xdr:rowOff>171450</xdr:rowOff>
    </xdr:to>
    <xdr:pic>
      <xdr:nvPicPr>
        <xdr:cNvPr id="91" name="Picture 90" descr="0">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5823525"/>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130</xdr:row>
      <xdr:rowOff>123825</xdr:rowOff>
    </xdr:from>
    <xdr:to>
      <xdr:col>1</xdr:col>
      <xdr:colOff>161925</xdr:colOff>
      <xdr:row>130</xdr:row>
      <xdr:rowOff>171450</xdr:rowOff>
    </xdr:to>
    <xdr:pic>
      <xdr:nvPicPr>
        <xdr:cNvPr id="92" name="Picture 91" descr="1">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6099750"/>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123825</xdr:rowOff>
    </xdr:from>
    <xdr:to>
      <xdr:col>1</xdr:col>
      <xdr:colOff>514350</xdr:colOff>
      <xdr:row>131</xdr:row>
      <xdr:rowOff>171450</xdr:rowOff>
    </xdr:to>
    <xdr:pic>
      <xdr:nvPicPr>
        <xdr:cNvPr id="93" name="Picture 92" descr="2">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36375975"/>
          <a:ext cx="5143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132</xdr:row>
      <xdr:rowOff>123825</xdr:rowOff>
    </xdr:from>
    <xdr:to>
      <xdr:col>1</xdr:col>
      <xdr:colOff>1724025</xdr:colOff>
      <xdr:row>132</xdr:row>
      <xdr:rowOff>171450</xdr:rowOff>
    </xdr:to>
    <xdr:pic>
      <xdr:nvPicPr>
        <xdr:cNvPr id="94" name="Picture 93" descr="3">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6652200"/>
          <a:ext cx="1724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123825</xdr:rowOff>
    </xdr:from>
    <xdr:to>
      <xdr:col>1</xdr:col>
      <xdr:colOff>1276350</xdr:colOff>
      <xdr:row>133</xdr:row>
      <xdr:rowOff>171450</xdr:rowOff>
    </xdr:to>
    <xdr:pic>
      <xdr:nvPicPr>
        <xdr:cNvPr id="95" name="Picture 94" descr="4">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36928425"/>
          <a:ext cx="12763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136</xdr:row>
      <xdr:rowOff>123825</xdr:rowOff>
    </xdr:from>
    <xdr:to>
      <xdr:col>1</xdr:col>
      <xdr:colOff>114300</xdr:colOff>
      <xdr:row>136</xdr:row>
      <xdr:rowOff>171450</xdr:rowOff>
    </xdr:to>
    <xdr:pic>
      <xdr:nvPicPr>
        <xdr:cNvPr id="96" name="Picture 95" descr="0">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7757100"/>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123825</xdr:rowOff>
    </xdr:from>
    <xdr:to>
      <xdr:col>1</xdr:col>
      <xdr:colOff>161925</xdr:colOff>
      <xdr:row>137</xdr:row>
      <xdr:rowOff>171450</xdr:rowOff>
    </xdr:to>
    <xdr:pic>
      <xdr:nvPicPr>
        <xdr:cNvPr id="97" name="Picture 96" descr="1">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38033325"/>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138</xdr:row>
      <xdr:rowOff>123825</xdr:rowOff>
    </xdr:from>
    <xdr:to>
      <xdr:col>1</xdr:col>
      <xdr:colOff>600075</xdr:colOff>
      <xdr:row>138</xdr:row>
      <xdr:rowOff>171450</xdr:rowOff>
    </xdr:to>
    <xdr:pic>
      <xdr:nvPicPr>
        <xdr:cNvPr id="98" name="Picture 97" descr="2">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38309550"/>
          <a:ext cx="600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123825</xdr:rowOff>
    </xdr:from>
    <xdr:to>
      <xdr:col>1</xdr:col>
      <xdr:colOff>1752600</xdr:colOff>
      <xdr:row>139</xdr:row>
      <xdr:rowOff>171450</xdr:rowOff>
    </xdr:to>
    <xdr:pic>
      <xdr:nvPicPr>
        <xdr:cNvPr id="99" name="Picture 98" descr="3">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38585775"/>
          <a:ext cx="1752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140</xdr:row>
      <xdr:rowOff>123825</xdr:rowOff>
    </xdr:from>
    <xdr:to>
      <xdr:col>1</xdr:col>
      <xdr:colOff>1162050</xdr:colOff>
      <xdr:row>140</xdr:row>
      <xdr:rowOff>171450</xdr:rowOff>
    </xdr:to>
    <xdr:pic>
      <xdr:nvPicPr>
        <xdr:cNvPr id="100" name="Picture 99" descr="4">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38862000"/>
          <a:ext cx="11620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123825</xdr:rowOff>
    </xdr:from>
    <xdr:to>
      <xdr:col>1</xdr:col>
      <xdr:colOff>171450</xdr:colOff>
      <xdr:row>143</xdr:row>
      <xdr:rowOff>171450</xdr:rowOff>
    </xdr:to>
    <xdr:pic>
      <xdr:nvPicPr>
        <xdr:cNvPr id="101" name="Picture 100" descr="0">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9966900"/>
          <a:ext cx="1714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144</xdr:row>
      <xdr:rowOff>123825</xdr:rowOff>
    </xdr:from>
    <xdr:to>
      <xdr:col>1</xdr:col>
      <xdr:colOff>219075</xdr:colOff>
      <xdr:row>144</xdr:row>
      <xdr:rowOff>171450</xdr:rowOff>
    </xdr:to>
    <xdr:pic>
      <xdr:nvPicPr>
        <xdr:cNvPr id="102" name="Picture 101" descr="1">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0243125"/>
          <a:ext cx="219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123825</xdr:rowOff>
    </xdr:from>
    <xdr:to>
      <xdr:col>1</xdr:col>
      <xdr:colOff>676275</xdr:colOff>
      <xdr:row>145</xdr:row>
      <xdr:rowOff>171450</xdr:rowOff>
    </xdr:to>
    <xdr:pic>
      <xdr:nvPicPr>
        <xdr:cNvPr id="103" name="Picture 102" descr="2">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0519350"/>
          <a:ext cx="676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146</xdr:row>
      <xdr:rowOff>123825</xdr:rowOff>
    </xdr:from>
    <xdr:to>
      <xdr:col>1</xdr:col>
      <xdr:colOff>1733550</xdr:colOff>
      <xdr:row>146</xdr:row>
      <xdr:rowOff>171450</xdr:rowOff>
    </xdr:to>
    <xdr:pic>
      <xdr:nvPicPr>
        <xdr:cNvPr id="104" name="Picture 103" descr="3">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40795575"/>
          <a:ext cx="1733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123825</xdr:rowOff>
    </xdr:from>
    <xdr:to>
      <xdr:col>1</xdr:col>
      <xdr:colOff>981075</xdr:colOff>
      <xdr:row>147</xdr:row>
      <xdr:rowOff>171450</xdr:rowOff>
    </xdr:to>
    <xdr:pic>
      <xdr:nvPicPr>
        <xdr:cNvPr id="105" name="Picture 104" descr="4">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41071800"/>
          <a:ext cx="981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150</xdr:row>
      <xdr:rowOff>123825</xdr:rowOff>
    </xdr:from>
    <xdr:to>
      <xdr:col>1</xdr:col>
      <xdr:colOff>219075</xdr:colOff>
      <xdr:row>150</xdr:row>
      <xdr:rowOff>171450</xdr:rowOff>
    </xdr:to>
    <xdr:pic>
      <xdr:nvPicPr>
        <xdr:cNvPr id="106" name="Picture 105" descr="0">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1900475"/>
          <a:ext cx="219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123825</xdr:rowOff>
    </xdr:from>
    <xdr:to>
      <xdr:col>1</xdr:col>
      <xdr:colOff>228600</xdr:colOff>
      <xdr:row>151</xdr:row>
      <xdr:rowOff>171450</xdr:rowOff>
    </xdr:to>
    <xdr:pic>
      <xdr:nvPicPr>
        <xdr:cNvPr id="107" name="Picture 106" descr="1">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2176700"/>
          <a:ext cx="228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152</xdr:row>
      <xdr:rowOff>123825</xdr:rowOff>
    </xdr:from>
    <xdr:to>
      <xdr:col>1</xdr:col>
      <xdr:colOff>685800</xdr:colOff>
      <xdr:row>152</xdr:row>
      <xdr:rowOff>171450</xdr:rowOff>
    </xdr:to>
    <xdr:pic>
      <xdr:nvPicPr>
        <xdr:cNvPr id="108" name="Picture 107" descr="2">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2452925"/>
          <a:ext cx="685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123825</xdr:rowOff>
    </xdr:from>
    <xdr:to>
      <xdr:col>1</xdr:col>
      <xdr:colOff>1733550</xdr:colOff>
      <xdr:row>153</xdr:row>
      <xdr:rowOff>171450</xdr:rowOff>
    </xdr:to>
    <xdr:pic>
      <xdr:nvPicPr>
        <xdr:cNvPr id="109" name="Picture 108" descr="3">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42729150"/>
          <a:ext cx="1733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154</xdr:row>
      <xdr:rowOff>123825</xdr:rowOff>
    </xdr:from>
    <xdr:to>
      <xdr:col>1</xdr:col>
      <xdr:colOff>904875</xdr:colOff>
      <xdr:row>154</xdr:row>
      <xdr:rowOff>171450</xdr:rowOff>
    </xdr:to>
    <xdr:pic>
      <xdr:nvPicPr>
        <xdr:cNvPr id="110" name="Picture 109" descr="4">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43005375"/>
          <a:ext cx="9048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123825</xdr:rowOff>
    </xdr:from>
    <xdr:to>
      <xdr:col>1</xdr:col>
      <xdr:colOff>723900</xdr:colOff>
      <xdr:row>157</xdr:row>
      <xdr:rowOff>171450</xdr:rowOff>
    </xdr:to>
    <xdr:pic>
      <xdr:nvPicPr>
        <xdr:cNvPr id="111" name="Picture 110" descr="0">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3834050"/>
          <a:ext cx="7239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158</xdr:row>
      <xdr:rowOff>123825</xdr:rowOff>
    </xdr:from>
    <xdr:to>
      <xdr:col>1</xdr:col>
      <xdr:colOff>552450</xdr:colOff>
      <xdr:row>158</xdr:row>
      <xdr:rowOff>171450</xdr:rowOff>
    </xdr:to>
    <xdr:pic>
      <xdr:nvPicPr>
        <xdr:cNvPr id="112" name="Picture 111" descr="1">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4110275"/>
          <a:ext cx="5524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123825</xdr:rowOff>
    </xdr:from>
    <xdr:to>
      <xdr:col>1</xdr:col>
      <xdr:colOff>819150</xdr:colOff>
      <xdr:row>159</xdr:row>
      <xdr:rowOff>171450</xdr:rowOff>
    </xdr:to>
    <xdr:pic>
      <xdr:nvPicPr>
        <xdr:cNvPr id="113" name="Picture 112" descr="2">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4386500"/>
          <a:ext cx="8191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160</xdr:row>
      <xdr:rowOff>123825</xdr:rowOff>
    </xdr:from>
    <xdr:to>
      <xdr:col>1</xdr:col>
      <xdr:colOff>1123950</xdr:colOff>
      <xdr:row>160</xdr:row>
      <xdr:rowOff>171450</xdr:rowOff>
    </xdr:to>
    <xdr:pic>
      <xdr:nvPicPr>
        <xdr:cNvPr id="114" name="Picture 113" descr="3">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44662725"/>
          <a:ext cx="11239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123825</xdr:rowOff>
    </xdr:from>
    <xdr:to>
      <xdr:col>1</xdr:col>
      <xdr:colOff>571500</xdr:colOff>
      <xdr:row>161</xdr:row>
      <xdr:rowOff>171450</xdr:rowOff>
    </xdr:to>
    <xdr:pic>
      <xdr:nvPicPr>
        <xdr:cNvPr id="115" name="Picture 114" descr="4">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44938950"/>
          <a:ext cx="5715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164</xdr:row>
      <xdr:rowOff>123825</xdr:rowOff>
    </xdr:from>
    <xdr:to>
      <xdr:col>1</xdr:col>
      <xdr:colOff>200025</xdr:colOff>
      <xdr:row>164</xdr:row>
      <xdr:rowOff>171450</xdr:rowOff>
    </xdr:to>
    <xdr:pic>
      <xdr:nvPicPr>
        <xdr:cNvPr id="116" name="Picture 115" descr="0">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5767625"/>
          <a:ext cx="200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123825</xdr:rowOff>
    </xdr:from>
    <xdr:to>
      <xdr:col>1</xdr:col>
      <xdr:colOff>228600</xdr:colOff>
      <xdr:row>165</xdr:row>
      <xdr:rowOff>171450</xdr:rowOff>
    </xdr:to>
    <xdr:pic>
      <xdr:nvPicPr>
        <xdr:cNvPr id="117" name="Picture 116" descr="1">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6043850"/>
          <a:ext cx="228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166</xdr:row>
      <xdr:rowOff>123825</xdr:rowOff>
    </xdr:from>
    <xdr:to>
      <xdr:col>1</xdr:col>
      <xdr:colOff>1133475</xdr:colOff>
      <xdr:row>166</xdr:row>
      <xdr:rowOff>171450</xdr:rowOff>
    </xdr:to>
    <xdr:pic>
      <xdr:nvPicPr>
        <xdr:cNvPr id="118" name="Picture 117" descr="2">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6320075"/>
          <a:ext cx="11334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123825</xdr:rowOff>
    </xdr:from>
    <xdr:to>
      <xdr:col>1</xdr:col>
      <xdr:colOff>1447800</xdr:colOff>
      <xdr:row>167</xdr:row>
      <xdr:rowOff>171450</xdr:rowOff>
    </xdr:to>
    <xdr:pic>
      <xdr:nvPicPr>
        <xdr:cNvPr id="119" name="Picture 118" descr="3">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46596300"/>
          <a:ext cx="1447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168</xdr:row>
      <xdr:rowOff>123825</xdr:rowOff>
    </xdr:from>
    <xdr:to>
      <xdr:col>1</xdr:col>
      <xdr:colOff>781050</xdr:colOff>
      <xdr:row>168</xdr:row>
      <xdr:rowOff>171450</xdr:rowOff>
    </xdr:to>
    <xdr:pic>
      <xdr:nvPicPr>
        <xdr:cNvPr id="120" name="Picture 119" descr="4">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46872525"/>
          <a:ext cx="7810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171</xdr:row>
      <xdr:rowOff>123825</xdr:rowOff>
    </xdr:from>
    <xdr:to>
      <xdr:col>1</xdr:col>
      <xdr:colOff>200025</xdr:colOff>
      <xdr:row>171</xdr:row>
      <xdr:rowOff>171450</xdr:rowOff>
    </xdr:to>
    <xdr:pic>
      <xdr:nvPicPr>
        <xdr:cNvPr id="121" name="Picture 120" descr="0">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7701200"/>
          <a:ext cx="200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172</xdr:row>
      <xdr:rowOff>123825</xdr:rowOff>
    </xdr:from>
    <xdr:to>
      <xdr:col>1</xdr:col>
      <xdr:colOff>180975</xdr:colOff>
      <xdr:row>172</xdr:row>
      <xdr:rowOff>171450</xdr:rowOff>
    </xdr:to>
    <xdr:pic>
      <xdr:nvPicPr>
        <xdr:cNvPr id="122" name="Picture 121" descr="1">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7977425"/>
          <a:ext cx="1809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123825</xdr:rowOff>
    </xdr:from>
    <xdr:to>
      <xdr:col>1</xdr:col>
      <xdr:colOff>800100</xdr:colOff>
      <xdr:row>173</xdr:row>
      <xdr:rowOff>171450</xdr:rowOff>
    </xdr:to>
    <xdr:pic>
      <xdr:nvPicPr>
        <xdr:cNvPr id="123" name="Picture 122" descr="2">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8253650"/>
          <a:ext cx="800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174</xdr:row>
      <xdr:rowOff>123825</xdr:rowOff>
    </xdr:from>
    <xdr:to>
      <xdr:col>1</xdr:col>
      <xdr:colOff>1562100</xdr:colOff>
      <xdr:row>174</xdr:row>
      <xdr:rowOff>171450</xdr:rowOff>
    </xdr:to>
    <xdr:pic>
      <xdr:nvPicPr>
        <xdr:cNvPr id="124" name="Picture 123" descr="3">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48529875"/>
          <a:ext cx="1562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123825</xdr:rowOff>
    </xdr:from>
    <xdr:to>
      <xdr:col>1</xdr:col>
      <xdr:colOff>1047750</xdr:colOff>
      <xdr:row>175</xdr:row>
      <xdr:rowOff>171450</xdr:rowOff>
    </xdr:to>
    <xdr:pic>
      <xdr:nvPicPr>
        <xdr:cNvPr id="125" name="Picture 124" descr="4">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48806100"/>
          <a:ext cx="10477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123825</xdr:rowOff>
    </xdr:from>
    <xdr:to>
      <xdr:col>1</xdr:col>
      <xdr:colOff>95250</xdr:colOff>
      <xdr:row>179</xdr:row>
      <xdr:rowOff>171450</xdr:rowOff>
    </xdr:to>
    <xdr:pic>
      <xdr:nvPicPr>
        <xdr:cNvPr id="126" name="Picture 125" descr="0">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49634775"/>
          <a:ext cx="95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123825</xdr:rowOff>
    </xdr:from>
    <xdr:to>
      <xdr:col>1</xdr:col>
      <xdr:colOff>114300</xdr:colOff>
      <xdr:row>180</xdr:row>
      <xdr:rowOff>171450</xdr:rowOff>
    </xdr:to>
    <xdr:pic>
      <xdr:nvPicPr>
        <xdr:cNvPr id="127" name="Picture 126" descr="1">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49911000"/>
          <a:ext cx="1143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123825</xdr:rowOff>
    </xdr:from>
    <xdr:to>
      <xdr:col>1</xdr:col>
      <xdr:colOff>447675</xdr:colOff>
      <xdr:row>181</xdr:row>
      <xdr:rowOff>171450</xdr:rowOff>
    </xdr:to>
    <xdr:pic>
      <xdr:nvPicPr>
        <xdr:cNvPr id="128" name="Picture 127" descr="2">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50187225"/>
          <a:ext cx="4476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182</xdr:row>
      <xdr:rowOff>123825</xdr:rowOff>
    </xdr:from>
    <xdr:to>
      <xdr:col>1</xdr:col>
      <xdr:colOff>1619250</xdr:colOff>
      <xdr:row>182</xdr:row>
      <xdr:rowOff>171450</xdr:rowOff>
    </xdr:to>
    <xdr:pic>
      <xdr:nvPicPr>
        <xdr:cNvPr id="129" name="Picture 128" descr="3">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0463450"/>
          <a:ext cx="1619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123825</xdr:rowOff>
    </xdr:from>
    <xdr:to>
      <xdr:col>1</xdr:col>
      <xdr:colOff>1504950</xdr:colOff>
      <xdr:row>183</xdr:row>
      <xdr:rowOff>171450</xdr:rowOff>
    </xdr:to>
    <xdr:pic>
      <xdr:nvPicPr>
        <xdr:cNvPr id="130" name="Picture 129" descr="4">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50739675"/>
          <a:ext cx="15049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186</xdr:row>
      <xdr:rowOff>123825</xdr:rowOff>
    </xdr:from>
    <xdr:to>
      <xdr:col>1</xdr:col>
      <xdr:colOff>647700</xdr:colOff>
      <xdr:row>186</xdr:row>
      <xdr:rowOff>171450</xdr:rowOff>
    </xdr:to>
    <xdr:pic>
      <xdr:nvPicPr>
        <xdr:cNvPr id="131" name="Picture 130" descr="0">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1568350"/>
          <a:ext cx="6477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123825</xdr:rowOff>
    </xdr:from>
    <xdr:to>
      <xdr:col>1</xdr:col>
      <xdr:colOff>419100</xdr:colOff>
      <xdr:row>187</xdr:row>
      <xdr:rowOff>171450</xdr:rowOff>
    </xdr:to>
    <xdr:pic>
      <xdr:nvPicPr>
        <xdr:cNvPr id="132" name="Picture 131" descr="1">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51844575"/>
          <a:ext cx="419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188</xdr:row>
      <xdr:rowOff>123825</xdr:rowOff>
    </xdr:from>
    <xdr:to>
      <xdr:col>1</xdr:col>
      <xdr:colOff>1009650</xdr:colOff>
      <xdr:row>188</xdr:row>
      <xdr:rowOff>171450</xdr:rowOff>
    </xdr:to>
    <xdr:pic>
      <xdr:nvPicPr>
        <xdr:cNvPr id="133" name="Picture 132" descr="2">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52120800"/>
          <a:ext cx="1009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123825</xdr:rowOff>
    </xdr:from>
    <xdr:to>
      <xdr:col>1</xdr:col>
      <xdr:colOff>1143000</xdr:colOff>
      <xdr:row>189</xdr:row>
      <xdr:rowOff>171450</xdr:rowOff>
    </xdr:to>
    <xdr:pic>
      <xdr:nvPicPr>
        <xdr:cNvPr id="134" name="Picture 133" descr="3">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2397025"/>
          <a:ext cx="11430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190</xdr:row>
      <xdr:rowOff>123825</xdr:rowOff>
    </xdr:from>
    <xdr:to>
      <xdr:col>1</xdr:col>
      <xdr:colOff>561975</xdr:colOff>
      <xdr:row>190</xdr:row>
      <xdr:rowOff>171450</xdr:rowOff>
    </xdr:to>
    <xdr:pic>
      <xdr:nvPicPr>
        <xdr:cNvPr id="135" name="Picture 134" descr="4">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52673250"/>
          <a:ext cx="5619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123825</xdr:rowOff>
    </xdr:from>
    <xdr:to>
      <xdr:col>1</xdr:col>
      <xdr:colOff>238125</xdr:colOff>
      <xdr:row>193</xdr:row>
      <xdr:rowOff>171450</xdr:rowOff>
    </xdr:to>
    <xdr:pic>
      <xdr:nvPicPr>
        <xdr:cNvPr id="136" name="Picture 135" descr="0">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3501925"/>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194</xdr:row>
      <xdr:rowOff>123825</xdr:rowOff>
    </xdr:from>
    <xdr:to>
      <xdr:col>1</xdr:col>
      <xdr:colOff>333375</xdr:colOff>
      <xdr:row>194</xdr:row>
      <xdr:rowOff>171450</xdr:rowOff>
    </xdr:to>
    <xdr:pic>
      <xdr:nvPicPr>
        <xdr:cNvPr id="137" name="Picture 136" descr="1">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53778150"/>
          <a:ext cx="3333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123825</xdr:rowOff>
    </xdr:from>
    <xdr:to>
      <xdr:col>1</xdr:col>
      <xdr:colOff>733425</xdr:colOff>
      <xdr:row>195</xdr:row>
      <xdr:rowOff>171450</xdr:rowOff>
    </xdr:to>
    <xdr:pic>
      <xdr:nvPicPr>
        <xdr:cNvPr id="138" name="Picture 137" descr="2">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54054375"/>
          <a:ext cx="7334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196</xdr:row>
      <xdr:rowOff>123825</xdr:rowOff>
    </xdr:from>
    <xdr:to>
      <xdr:col>1</xdr:col>
      <xdr:colOff>1571625</xdr:colOff>
      <xdr:row>196</xdr:row>
      <xdr:rowOff>171450</xdr:rowOff>
    </xdr:to>
    <xdr:pic>
      <xdr:nvPicPr>
        <xdr:cNvPr id="139" name="Picture 138" descr="3">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4330600"/>
          <a:ext cx="1571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123825</xdr:rowOff>
    </xdr:from>
    <xdr:to>
      <xdr:col>1</xdr:col>
      <xdr:colOff>914400</xdr:colOff>
      <xdr:row>197</xdr:row>
      <xdr:rowOff>171450</xdr:rowOff>
    </xdr:to>
    <xdr:pic>
      <xdr:nvPicPr>
        <xdr:cNvPr id="140" name="Picture 139" descr="4">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54606825"/>
          <a:ext cx="9144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200</xdr:row>
      <xdr:rowOff>123825</xdr:rowOff>
    </xdr:from>
    <xdr:to>
      <xdr:col>1</xdr:col>
      <xdr:colOff>57150</xdr:colOff>
      <xdr:row>200</xdr:row>
      <xdr:rowOff>171450</xdr:rowOff>
    </xdr:to>
    <xdr:pic>
      <xdr:nvPicPr>
        <xdr:cNvPr id="141" name="Picture 140" descr="0">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5435500"/>
          <a:ext cx="571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123825</xdr:rowOff>
    </xdr:from>
    <xdr:to>
      <xdr:col>1</xdr:col>
      <xdr:colOff>57150</xdr:colOff>
      <xdr:row>201</xdr:row>
      <xdr:rowOff>171450</xdr:rowOff>
    </xdr:to>
    <xdr:pic>
      <xdr:nvPicPr>
        <xdr:cNvPr id="142" name="Picture 141" descr="1">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55711725"/>
          <a:ext cx="571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202</xdr:row>
      <xdr:rowOff>123825</xdr:rowOff>
    </xdr:from>
    <xdr:to>
      <xdr:col>1</xdr:col>
      <xdr:colOff>285750</xdr:colOff>
      <xdr:row>202</xdr:row>
      <xdr:rowOff>171450</xdr:rowOff>
    </xdr:to>
    <xdr:pic>
      <xdr:nvPicPr>
        <xdr:cNvPr id="143" name="Picture 142" descr="2">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55987950"/>
          <a:ext cx="2857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123825</xdr:rowOff>
    </xdr:from>
    <xdr:to>
      <xdr:col>1</xdr:col>
      <xdr:colOff>1447800</xdr:colOff>
      <xdr:row>203</xdr:row>
      <xdr:rowOff>171450</xdr:rowOff>
    </xdr:to>
    <xdr:pic>
      <xdr:nvPicPr>
        <xdr:cNvPr id="144" name="Picture 143" descr="3">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6264175"/>
          <a:ext cx="1447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123825</xdr:rowOff>
    </xdr:from>
    <xdr:to>
      <xdr:col>1</xdr:col>
      <xdr:colOff>1943100</xdr:colOff>
      <xdr:row>204</xdr:row>
      <xdr:rowOff>171450</xdr:rowOff>
    </xdr:to>
    <xdr:pic>
      <xdr:nvPicPr>
        <xdr:cNvPr id="145" name="Picture 144" descr="4">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56540400"/>
          <a:ext cx="1943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123825</xdr:rowOff>
    </xdr:from>
    <xdr:to>
      <xdr:col>1</xdr:col>
      <xdr:colOff>304800</xdr:colOff>
      <xdr:row>207</xdr:row>
      <xdr:rowOff>171450</xdr:rowOff>
    </xdr:to>
    <xdr:pic>
      <xdr:nvPicPr>
        <xdr:cNvPr id="146" name="Picture 145" descr="0">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7369075"/>
          <a:ext cx="304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208</xdr:row>
      <xdr:rowOff>123825</xdr:rowOff>
    </xdr:from>
    <xdr:to>
      <xdr:col>1</xdr:col>
      <xdr:colOff>295275</xdr:colOff>
      <xdr:row>208</xdr:row>
      <xdr:rowOff>171450</xdr:rowOff>
    </xdr:to>
    <xdr:pic>
      <xdr:nvPicPr>
        <xdr:cNvPr id="147" name="Picture 146" descr="1">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57645300"/>
          <a:ext cx="295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123825</xdr:rowOff>
    </xdr:from>
    <xdr:to>
      <xdr:col>1</xdr:col>
      <xdr:colOff>838200</xdr:colOff>
      <xdr:row>209</xdr:row>
      <xdr:rowOff>171450</xdr:rowOff>
    </xdr:to>
    <xdr:pic>
      <xdr:nvPicPr>
        <xdr:cNvPr id="148" name="Picture 147" descr="2">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57921525"/>
          <a:ext cx="8382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210</xdr:row>
      <xdr:rowOff>123825</xdr:rowOff>
    </xdr:from>
    <xdr:to>
      <xdr:col>1</xdr:col>
      <xdr:colOff>1552575</xdr:colOff>
      <xdr:row>210</xdr:row>
      <xdr:rowOff>171450</xdr:rowOff>
    </xdr:to>
    <xdr:pic>
      <xdr:nvPicPr>
        <xdr:cNvPr id="149" name="Picture 148" descr="3">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58197750"/>
          <a:ext cx="15525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123825</xdr:rowOff>
    </xdr:from>
    <xdr:to>
      <xdr:col>1</xdr:col>
      <xdr:colOff>790575</xdr:colOff>
      <xdr:row>211</xdr:row>
      <xdr:rowOff>171450</xdr:rowOff>
    </xdr:to>
    <xdr:pic>
      <xdr:nvPicPr>
        <xdr:cNvPr id="150" name="Picture 149" descr="4">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58473975"/>
          <a:ext cx="7905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123825</xdr:rowOff>
    </xdr:from>
    <xdr:to>
      <xdr:col>1</xdr:col>
      <xdr:colOff>828675</xdr:colOff>
      <xdr:row>215</xdr:row>
      <xdr:rowOff>171450</xdr:rowOff>
    </xdr:to>
    <xdr:pic>
      <xdr:nvPicPr>
        <xdr:cNvPr id="151" name="Picture 150" descr="0">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59578875"/>
          <a:ext cx="8286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216</xdr:row>
      <xdr:rowOff>123825</xdr:rowOff>
    </xdr:from>
    <xdr:to>
      <xdr:col>1</xdr:col>
      <xdr:colOff>600075</xdr:colOff>
      <xdr:row>216</xdr:row>
      <xdr:rowOff>171450</xdr:rowOff>
    </xdr:to>
    <xdr:pic>
      <xdr:nvPicPr>
        <xdr:cNvPr id="152" name="Picture 151" descr="1">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59855100"/>
          <a:ext cx="600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123825</xdr:rowOff>
    </xdr:from>
    <xdr:to>
      <xdr:col>1</xdr:col>
      <xdr:colOff>981075</xdr:colOff>
      <xdr:row>217</xdr:row>
      <xdr:rowOff>171450</xdr:rowOff>
    </xdr:to>
    <xdr:pic>
      <xdr:nvPicPr>
        <xdr:cNvPr id="153" name="Picture 152" descr="2">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0131325"/>
          <a:ext cx="9810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218</xdr:row>
      <xdr:rowOff>123825</xdr:rowOff>
    </xdr:from>
    <xdr:to>
      <xdr:col>1</xdr:col>
      <xdr:colOff>962025</xdr:colOff>
      <xdr:row>218</xdr:row>
      <xdr:rowOff>171450</xdr:rowOff>
    </xdr:to>
    <xdr:pic>
      <xdr:nvPicPr>
        <xdr:cNvPr id="154" name="Picture 153" descr="3">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0407550"/>
          <a:ext cx="962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123825</xdr:rowOff>
    </xdr:from>
    <xdr:to>
      <xdr:col>1</xdr:col>
      <xdr:colOff>419100</xdr:colOff>
      <xdr:row>219</xdr:row>
      <xdr:rowOff>171450</xdr:rowOff>
    </xdr:to>
    <xdr:pic>
      <xdr:nvPicPr>
        <xdr:cNvPr id="155" name="Picture 154" descr="4">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0683775"/>
          <a:ext cx="419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222</xdr:row>
      <xdr:rowOff>123825</xdr:rowOff>
    </xdr:from>
    <xdr:to>
      <xdr:col>1</xdr:col>
      <xdr:colOff>85725</xdr:colOff>
      <xdr:row>222</xdr:row>
      <xdr:rowOff>171450</xdr:rowOff>
    </xdr:to>
    <xdr:pic>
      <xdr:nvPicPr>
        <xdr:cNvPr id="156" name="Picture 155" descr="0">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1512450"/>
          <a:ext cx="857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123825</xdr:rowOff>
    </xdr:from>
    <xdr:to>
      <xdr:col>1</xdr:col>
      <xdr:colOff>57150</xdr:colOff>
      <xdr:row>223</xdr:row>
      <xdr:rowOff>171450</xdr:rowOff>
    </xdr:to>
    <xdr:pic>
      <xdr:nvPicPr>
        <xdr:cNvPr id="157" name="Picture 156" descr="1">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1788675"/>
          <a:ext cx="571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224</xdr:row>
      <xdr:rowOff>123825</xdr:rowOff>
    </xdr:from>
    <xdr:to>
      <xdr:col>1</xdr:col>
      <xdr:colOff>504825</xdr:colOff>
      <xdr:row>224</xdr:row>
      <xdr:rowOff>171450</xdr:rowOff>
    </xdr:to>
    <xdr:pic>
      <xdr:nvPicPr>
        <xdr:cNvPr id="158" name="Picture 157" descr="2">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2064900"/>
          <a:ext cx="5048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123825</xdr:rowOff>
    </xdr:from>
    <xdr:to>
      <xdr:col>1</xdr:col>
      <xdr:colOff>1790700</xdr:colOff>
      <xdr:row>225</xdr:row>
      <xdr:rowOff>171450</xdr:rowOff>
    </xdr:to>
    <xdr:pic>
      <xdr:nvPicPr>
        <xdr:cNvPr id="159" name="Picture 158" descr="3">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2341125"/>
          <a:ext cx="17907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226</xdr:row>
      <xdr:rowOff>123825</xdr:rowOff>
    </xdr:from>
    <xdr:to>
      <xdr:col>1</xdr:col>
      <xdr:colOff>1352550</xdr:colOff>
      <xdr:row>226</xdr:row>
      <xdr:rowOff>171450</xdr:rowOff>
    </xdr:to>
    <xdr:pic>
      <xdr:nvPicPr>
        <xdr:cNvPr id="160" name="Picture 159" descr="4">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2617350"/>
          <a:ext cx="1352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123825</xdr:rowOff>
    </xdr:from>
    <xdr:to>
      <xdr:col>1</xdr:col>
      <xdr:colOff>247650</xdr:colOff>
      <xdr:row>229</xdr:row>
      <xdr:rowOff>171450</xdr:rowOff>
    </xdr:to>
    <xdr:pic>
      <xdr:nvPicPr>
        <xdr:cNvPr id="161" name="Picture 160" descr="0">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3446025"/>
          <a:ext cx="247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230</xdr:row>
      <xdr:rowOff>123825</xdr:rowOff>
    </xdr:from>
    <xdr:to>
      <xdr:col>1</xdr:col>
      <xdr:colOff>247650</xdr:colOff>
      <xdr:row>230</xdr:row>
      <xdr:rowOff>171450</xdr:rowOff>
    </xdr:to>
    <xdr:pic>
      <xdr:nvPicPr>
        <xdr:cNvPr id="162" name="Picture 161" descr="1">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3722250"/>
          <a:ext cx="247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123825</xdr:rowOff>
    </xdr:from>
    <xdr:to>
      <xdr:col>1</xdr:col>
      <xdr:colOff>1066800</xdr:colOff>
      <xdr:row>231</xdr:row>
      <xdr:rowOff>171450</xdr:rowOff>
    </xdr:to>
    <xdr:pic>
      <xdr:nvPicPr>
        <xdr:cNvPr id="163" name="Picture 162" descr="2">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3998475"/>
          <a:ext cx="10668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232</xdr:row>
      <xdr:rowOff>123825</xdr:rowOff>
    </xdr:from>
    <xdr:to>
      <xdr:col>1</xdr:col>
      <xdr:colOff>1628775</xdr:colOff>
      <xdr:row>232</xdr:row>
      <xdr:rowOff>171450</xdr:rowOff>
    </xdr:to>
    <xdr:pic>
      <xdr:nvPicPr>
        <xdr:cNvPr id="164" name="Picture 163" descr="3">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4274700"/>
          <a:ext cx="1628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123825</xdr:rowOff>
    </xdr:from>
    <xdr:to>
      <xdr:col>1</xdr:col>
      <xdr:colOff>590550</xdr:colOff>
      <xdr:row>233</xdr:row>
      <xdr:rowOff>171450</xdr:rowOff>
    </xdr:to>
    <xdr:pic>
      <xdr:nvPicPr>
        <xdr:cNvPr id="165" name="Picture 164" descr="4">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4550925"/>
          <a:ext cx="590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236</xdr:row>
      <xdr:rowOff>123825</xdr:rowOff>
    </xdr:from>
    <xdr:to>
      <xdr:col>1</xdr:col>
      <xdr:colOff>323850</xdr:colOff>
      <xdr:row>236</xdr:row>
      <xdr:rowOff>171450</xdr:rowOff>
    </xdr:to>
    <xdr:pic>
      <xdr:nvPicPr>
        <xdr:cNvPr id="166" name="Picture 165" descr="0">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5379600"/>
          <a:ext cx="3238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123825</xdr:rowOff>
    </xdr:from>
    <xdr:to>
      <xdr:col>1</xdr:col>
      <xdr:colOff>323850</xdr:colOff>
      <xdr:row>237</xdr:row>
      <xdr:rowOff>171450</xdr:rowOff>
    </xdr:to>
    <xdr:pic>
      <xdr:nvPicPr>
        <xdr:cNvPr id="167" name="Picture 166" descr="1">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5655825"/>
          <a:ext cx="3238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238</xdr:row>
      <xdr:rowOff>123825</xdr:rowOff>
    </xdr:from>
    <xdr:to>
      <xdr:col>1</xdr:col>
      <xdr:colOff>857250</xdr:colOff>
      <xdr:row>238</xdr:row>
      <xdr:rowOff>171450</xdr:rowOff>
    </xdr:to>
    <xdr:pic>
      <xdr:nvPicPr>
        <xdr:cNvPr id="168" name="Picture 167" descr="2">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5932050"/>
          <a:ext cx="857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123825</xdr:rowOff>
    </xdr:from>
    <xdr:to>
      <xdr:col>1</xdr:col>
      <xdr:colOff>1619250</xdr:colOff>
      <xdr:row>239</xdr:row>
      <xdr:rowOff>171450</xdr:rowOff>
    </xdr:to>
    <xdr:pic>
      <xdr:nvPicPr>
        <xdr:cNvPr id="169" name="Picture 168" descr="3">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6208275"/>
          <a:ext cx="1619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240</xdr:row>
      <xdr:rowOff>123825</xdr:rowOff>
    </xdr:from>
    <xdr:to>
      <xdr:col>1</xdr:col>
      <xdr:colOff>666750</xdr:colOff>
      <xdr:row>240</xdr:row>
      <xdr:rowOff>171450</xdr:rowOff>
    </xdr:to>
    <xdr:pic>
      <xdr:nvPicPr>
        <xdr:cNvPr id="170" name="Picture 169" descr="4">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6484500"/>
          <a:ext cx="6667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123825</xdr:rowOff>
    </xdr:from>
    <xdr:to>
      <xdr:col>1</xdr:col>
      <xdr:colOff>247650</xdr:colOff>
      <xdr:row>243</xdr:row>
      <xdr:rowOff>171450</xdr:rowOff>
    </xdr:to>
    <xdr:pic>
      <xdr:nvPicPr>
        <xdr:cNvPr id="171" name="Picture 170" descr="0">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7313175"/>
          <a:ext cx="2476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244</xdr:row>
      <xdr:rowOff>123825</xdr:rowOff>
    </xdr:from>
    <xdr:to>
      <xdr:col>1</xdr:col>
      <xdr:colOff>361950</xdr:colOff>
      <xdr:row>244</xdr:row>
      <xdr:rowOff>171450</xdr:rowOff>
    </xdr:to>
    <xdr:pic>
      <xdr:nvPicPr>
        <xdr:cNvPr id="172" name="Picture 171" descr="1">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7589400"/>
          <a:ext cx="3619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123825</xdr:rowOff>
    </xdr:from>
    <xdr:to>
      <xdr:col>1</xdr:col>
      <xdr:colOff>847725</xdr:colOff>
      <xdr:row>245</xdr:row>
      <xdr:rowOff>171450</xdr:rowOff>
    </xdr:to>
    <xdr:pic>
      <xdr:nvPicPr>
        <xdr:cNvPr id="173" name="Picture 172" descr="2">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7865625"/>
          <a:ext cx="8477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246</xdr:row>
      <xdr:rowOff>123825</xdr:rowOff>
    </xdr:from>
    <xdr:to>
      <xdr:col>1</xdr:col>
      <xdr:colOff>1704975</xdr:colOff>
      <xdr:row>246</xdr:row>
      <xdr:rowOff>171450</xdr:rowOff>
    </xdr:to>
    <xdr:pic>
      <xdr:nvPicPr>
        <xdr:cNvPr id="174" name="Picture 173" descr="3">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68141850"/>
          <a:ext cx="17049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123825</xdr:rowOff>
    </xdr:from>
    <xdr:to>
      <xdr:col>1</xdr:col>
      <xdr:colOff>619125</xdr:colOff>
      <xdr:row>247</xdr:row>
      <xdr:rowOff>171450</xdr:rowOff>
    </xdr:to>
    <xdr:pic>
      <xdr:nvPicPr>
        <xdr:cNvPr id="175" name="Picture 174" descr="4">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68418075"/>
          <a:ext cx="619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123825</xdr:rowOff>
    </xdr:from>
    <xdr:to>
      <xdr:col>1</xdr:col>
      <xdr:colOff>200025</xdr:colOff>
      <xdr:row>251</xdr:row>
      <xdr:rowOff>171450</xdr:rowOff>
    </xdr:to>
    <xdr:pic>
      <xdr:nvPicPr>
        <xdr:cNvPr id="176" name="Picture 175" descr="0">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9246750"/>
          <a:ext cx="200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252</xdr:row>
      <xdr:rowOff>123825</xdr:rowOff>
    </xdr:from>
    <xdr:to>
      <xdr:col>1</xdr:col>
      <xdr:colOff>257175</xdr:colOff>
      <xdr:row>252</xdr:row>
      <xdr:rowOff>171450</xdr:rowOff>
    </xdr:to>
    <xdr:pic>
      <xdr:nvPicPr>
        <xdr:cNvPr id="177" name="Picture 176" descr="1">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69522975"/>
          <a:ext cx="2571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123825</xdr:rowOff>
    </xdr:from>
    <xdr:to>
      <xdr:col>1</xdr:col>
      <xdr:colOff>962025</xdr:colOff>
      <xdr:row>253</xdr:row>
      <xdr:rowOff>171450</xdr:rowOff>
    </xdr:to>
    <xdr:pic>
      <xdr:nvPicPr>
        <xdr:cNvPr id="178" name="Picture 177" descr="2">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69799200"/>
          <a:ext cx="9620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254</xdr:row>
      <xdr:rowOff>123825</xdr:rowOff>
    </xdr:from>
    <xdr:to>
      <xdr:col>1</xdr:col>
      <xdr:colOff>1752600</xdr:colOff>
      <xdr:row>254</xdr:row>
      <xdr:rowOff>171450</xdr:rowOff>
    </xdr:to>
    <xdr:pic>
      <xdr:nvPicPr>
        <xdr:cNvPr id="179" name="Picture 178" descr="3">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70075425"/>
          <a:ext cx="1752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123825</xdr:rowOff>
    </xdr:from>
    <xdr:to>
      <xdr:col>1</xdr:col>
      <xdr:colOff>609600</xdr:colOff>
      <xdr:row>255</xdr:row>
      <xdr:rowOff>171450</xdr:rowOff>
    </xdr:to>
    <xdr:pic>
      <xdr:nvPicPr>
        <xdr:cNvPr id="180" name="Picture 179" descr="4">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70351650"/>
          <a:ext cx="6096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258</xdr:row>
      <xdr:rowOff>123825</xdr:rowOff>
    </xdr:from>
    <xdr:to>
      <xdr:col>1</xdr:col>
      <xdr:colOff>238125</xdr:colOff>
      <xdr:row>258</xdr:row>
      <xdr:rowOff>171450</xdr:rowOff>
    </xdr:to>
    <xdr:pic>
      <xdr:nvPicPr>
        <xdr:cNvPr id="181" name="Picture 180" descr="0">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71180325"/>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123825</xdr:rowOff>
    </xdr:from>
    <xdr:to>
      <xdr:col>1</xdr:col>
      <xdr:colOff>180975</xdr:colOff>
      <xdr:row>259</xdr:row>
      <xdr:rowOff>171450</xdr:rowOff>
    </xdr:to>
    <xdr:pic>
      <xdr:nvPicPr>
        <xdr:cNvPr id="182" name="Picture 181" descr="1">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71456550"/>
          <a:ext cx="1809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260</xdr:row>
      <xdr:rowOff>123825</xdr:rowOff>
    </xdr:from>
    <xdr:to>
      <xdr:col>1</xdr:col>
      <xdr:colOff>1190625</xdr:colOff>
      <xdr:row>260</xdr:row>
      <xdr:rowOff>171450</xdr:rowOff>
    </xdr:to>
    <xdr:pic>
      <xdr:nvPicPr>
        <xdr:cNvPr id="183" name="Picture 182" descr="2">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71732775"/>
          <a:ext cx="11906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123825</xdr:rowOff>
    </xdr:from>
    <xdr:to>
      <xdr:col>1</xdr:col>
      <xdr:colOff>1619250</xdr:colOff>
      <xdr:row>261</xdr:row>
      <xdr:rowOff>171450</xdr:rowOff>
    </xdr:to>
    <xdr:pic>
      <xdr:nvPicPr>
        <xdr:cNvPr id="184" name="Picture 183" descr="3">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72009000"/>
          <a:ext cx="16192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262</xdr:row>
      <xdr:rowOff>123825</xdr:rowOff>
    </xdr:from>
    <xdr:to>
      <xdr:col>1</xdr:col>
      <xdr:colOff>561975</xdr:colOff>
      <xdr:row>262</xdr:row>
      <xdr:rowOff>171450</xdr:rowOff>
    </xdr:to>
    <xdr:pic>
      <xdr:nvPicPr>
        <xdr:cNvPr id="185" name="Picture 184" descr="4">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72285225"/>
          <a:ext cx="5619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123825</xdr:rowOff>
    </xdr:from>
    <xdr:to>
      <xdr:col>1</xdr:col>
      <xdr:colOff>161925</xdr:colOff>
      <xdr:row>265</xdr:row>
      <xdr:rowOff>171450</xdr:rowOff>
    </xdr:to>
    <xdr:pic>
      <xdr:nvPicPr>
        <xdr:cNvPr id="186" name="Picture 185" descr="0">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73113900"/>
          <a:ext cx="1619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266</xdr:row>
      <xdr:rowOff>123825</xdr:rowOff>
    </xdr:from>
    <xdr:to>
      <xdr:col>1</xdr:col>
      <xdr:colOff>190500</xdr:colOff>
      <xdr:row>266</xdr:row>
      <xdr:rowOff>171450</xdr:rowOff>
    </xdr:to>
    <xdr:pic>
      <xdr:nvPicPr>
        <xdr:cNvPr id="187" name="Picture 186" descr="1">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73390125"/>
          <a:ext cx="1905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123825</xdr:rowOff>
    </xdr:from>
    <xdr:to>
      <xdr:col>1</xdr:col>
      <xdr:colOff>828675</xdr:colOff>
      <xdr:row>267</xdr:row>
      <xdr:rowOff>171450</xdr:rowOff>
    </xdr:to>
    <xdr:pic>
      <xdr:nvPicPr>
        <xdr:cNvPr id="188" name="Picture 187" descr="2">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73666350"/>
          <a:ext cx="8286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268</xdr:row>
      <xdr:rowOff>123825</xdr:rowOff>
    </xdr:from>
    <xdr:to>
      <xdr:col>1</xdr:col>
      <xdr:colOff>1819275</xdr:colOff>
      <xdr:row>268</xdr:row>
      <xdr:rowOff>171450</xdr:rowOff>
    </xdr:to>
    <xdr:pic>
      <xdr:nvPicPr>
        <xdr:cNvPr id="189" name="Picture 188" descr="3">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73942575"/>
          <a:ext cx="1819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123825</xdr:rowOff>
    </xdr:from>
    <xdr:to>
      <xdr:col>1</xdr:col>
      <xdr:colOff>800100</xdr:colOff>
      <xdr:row>269</xdr:row>
      <xdr:rowOff>171450</xdr:rowOff>
    </xdr:to>
    <xdr:pic>
      <xdr:nvPicPr>
        <xdr:cNvPr id="190" name="Picture 189" descr="4">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74218800"/>
          <a:ext cx="800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272</xdr:row>
      <xdr:rowOff>123825</xdr:rowOff>
    </xdr:from>
    <xdr:to>
      <xdr:col>1</xdr:col>
      <xdr:colOff>133350</xdr:colOff>
      <xdr:row>272</xdr:row>
      <xdr:rowOff>171450</xdr:rowOff>
    </xdr:to>
    <xdr:pic>
      <xdr:nvPicPr>
        <xdr:cNvPr id="191" name="Picture 190" descr="0">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75190350"/>
          <a:ext cx="1333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123825</xdr:rowOff>
    </xdr:from>
    <xdr:to>
      <xdr:col>1</xdr:col>
      <xdr:colOff>85725</xdr:colOff>
      <xdr:row>273</xdr:row>
      <xdr:rowOff>171450</xdr:rowOff>
    </xdr:to>
    <xdr:pic>
      <xdr:nvPicPr>
        <xdr:cNvPr id="192" name="Picture 191" descr="1">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75" y="75466575"/>
          <a:ext cx="857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274</xdr:row>
      <xdr:rowOff>123825</xdr:rowOff>
    </xdr:from>
    <xdr:to>
      <xdr:col>1</xdr:col>
      <xdr:colOff>771525</xdr:colOff>
      <xdr:row>274</xdr:row>
      <xdr:rowOff>171450</xdr:rowOff>
    </xdr:to>
    <xdr:pic>
      <xdr:nvPicPr>
        <xdr:cNvPr id="193" name="Picture 192" descr="2">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75742800"/>
          <a:ext cx="771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123825</xdr:rowOff>
    </xdr:from>
    <xdr:to>
      <xdr:col>1</xdr:col>
      <xdr:colOff>1819275</xdr:colOff>
      <xdr:row>275</xdr:row>
      <xdr:rowOff>171450</xdr:rowOff>
    </xdr:to>
    <xdr:pic>
      <xdr:nvPicPr>
        <xdr:cNvPr id="194" name="Picture 193" descr="3">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76019025"/>
          <a:ext cx="18192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276</xdr:row>
      <xdr:rowOff>123825</xdr:rowOff>
    </xdr:from>
    <xdr:to>
      <xdr:col>1</xdr:col>
      <xdr:colOff>971550</xdr:colOff>
      <xdr:row>276</xdr:row>
      <xdr:rowOff>171450</xdr:rowOff>
    </xdr:to>
    <xdr:pic>
      <xdr:nvPicPr>
        <xdr:cNvPr id="195" name="Picture 194" descr="4">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85975" y="76295250"/>
          <a:ext cx="97155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2016-17/January%20to%20June%202017/Manthan%20Jan%20to%20June%202017/Students/Students_Manthan_Feedback_June2017.xlsx"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2016-17/January%20to%20June%202017/Manthan%20Jan%20to%20June%202017/Students/Students_Manthan_Feedback_June2017.xlsx"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Students_Manthan_Dec%202019%20Final%20Analysis.xlsx" TargetMode="External"/><Relationship Id="rId2" Type="http://schemas.openxmlformats.org/officeDocument/2006/relationships/hyperlink" Target="../../2016-17/January%20to%20June%202017/Manthan%20Jan%20to%20June%202017/Students/Students_Manthan_Feedback_June2017.xlsx" TargetMode="External"/><Relationship Id="rId1" Type="http://schemas.openxmlformats.org/officeDocument/2006/relationships/hyperlink" Target="..\..\2016-17\January%20to%20June%202017\Manthan%20Jan%20to%20June%202017\Students\Students_Manthan_Feedback_June2017.xlsx" TargetMode="External"/><Relationship Id="rId5" Type="http://schemas.openxmlformats.org/officeDocument/2006/relationships/printerSettings" Target="../printerSettings/printerSettings2.bin"/><Relationship Id="rId4" Type="http://schemas.openxmlformats.org/officeDocument/2006/relationships/hyperlink" Target="Students_Manthan_Dec%202019%20Final%20Analysis.xlsx"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2016-17/January%20to%20June%202017/Manthan%20Jan%20to%20June%202017/Students/Students_Manthan_Feedback_June2017.xls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Students_Manthan_Dec%202019%20Final%20Analysis.xlsx" TargetMode="External"/><Relationship Id="rId1" Type="http://schemas.openxmlformats.org/officeDocument/2006/relationships/hyperlink" Target="../../2016-17/January%20to%20June%202017/Manthan%20Jan%20to%20June%202017/Students/Students_Manthan_Feedback_June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17"/>
  <sheetViews>
    <sheetView workbookViewId="0">
      <selection activeCell="G14" sqref="G14"/>
    </sheetView>
  </sheetViews>
  <sheetFormatPr defaultRowHeight="14.4" x14ac:dyDescent="0.3"/>
  <cols>
    <col min="2" max="2" width="12.21875" bestFit="1" customWidth="1"/>
    <col min="3" max="3" width="4.88671875" customWidth="1"/>
    <col min="4" max="4" width="10.77734375" bestFit="1" customWidth="1"/>
    <col min="5" max="5" width="4.88671875" customWidth="1"/>
    <col min="6" max="6" width="19.77734375" bestFit="1" customWidth="1"/>
    <col min="7" max="7" width="4.88671875" customWidth="1"/>
    <col min="8" max="8" width="27.109375" bestFit="1" customWidth="1"/>
    <col min="9" max="9" width="4.88671875" customWidth="1"/>
    <col min="10" max="10" width="25.33203125" customWidth="1"/>
  </cols>
  <sheetData>
    <row r="3" spans="2:10" x14ac:dyDescent="0.3">
      <c r="B3" s="1" t="s">
        <v>0</v>
      </c>
      <c r="C3" s="1"/>
      <c r="D3" s="1" t="s">
        <v>24</v>
      </c>
      <c r="E3" s="1"/>
      <c r="F3" s="1" t="s">
        <v>25</v>
      </c>
      <c r="G3" s="1"/>
      <c r="H3" s="1" t="s">
        <v>26</v>
      </c>
      <c r="I3" s="1"/>
      <c r="J3" s="1" t="s">
        <v>14</v>
      </c>
    </row>
    <row r="4" spans="2:10" x14ac:dyDescent="0.3">
      <c r="B4" s="3" t="s">
        <v>30</v>
      </c>
      <c r="C4" s="3"/>
      <c r="D4" s="3" t="s">
        <v>30</v>
      </c>
      <c r="E4" s="3"/>
      <c r="F4" s="3" t="s">
        <v>30</v>
      </c>
      <c r="G4" s="3"/>
      <c r="H4" s="3" t="s">
        <v>30</v>
      </c>
      <c r="I4" s="3"/>
      <c r="J4" s="3" t="s">
        <v>30</v>
      </c>
    </row>
    <row r="5" spans="2:10" x14ac:dyDescent="0.3">
      <c r="B5" t="s">
        <v>1</v>
      </c>
      <c r="D5" t="s">
        <v>3</v>
      </c>
      <c r="F5" t="s">
        <v>9</v>
      </c>
      <c r="H5" t="s">
        <v>10</v>
      </c>
      <c r="J5" t="s">
        <v>16</v>
      </c>
    </row>
    <row r="6" spans="2:10" x14ac:dyDescent="0.3">
      <c r="B6" t="s">
        <v>2</v>
      </c>
      <c r="D6" t="s">
        <v>4</v>
      </c>
      <c r="F6" t="s">
        <v>8</v>
      </c>
      <c r="H6" t="s">
        <v>11</v>
      </c>
      <c r="J6" t="s">
        <v>20</v>
      </c>
    </row>
    <row r="7" spans="2:10" x14ac:dyDescent="0.3">
      <c r="D7" t="s">
        <v>5</v>
      </c>
      <c r="H7" t="s">
        <v>12</v>
      </c>
      <c r="J7" t="s">
        <v>15</v>
      </c>
    </row>
    <row r="8" spans="2:10" x14ac:dyDescent="0.3">
      <c r="D8" t="s">
        <v>6</v>
      </c>
      <c r="H8" t="s">
        <v>13</v>
      </c>
      <c r="J8" t="s">
        <v>687</v>
      </c>
    </row>
    <row r="9" spans="2:10" x14ac:dyDescent="0.3">
      <c r="J9" t="s">
        <v>688</v>
      </c>
    </row>
    <row r="10" spans="2:10" x14ac:dyDescent="0.3">
      <c r="J10" t="s">
        <v>689</v>
      </c>
    </row>
    <row r="11" spans="2:10" x14ac:dyDescent="0.3">
      <c r="J11" t="s">
        <v>17</v>
      </c>
    </row>
    <row r="12" spans="2:10" x14ac:dyDescent="0.3">
      <c r="J12" t="s">
        <v>18</v>
      </c>
    </row>
    <row r="13" spans="2:10" x14ac:dyDescent="0.3">
      <c r="J13" t="s">
        <v>19</v>
      </c>
    </row>
    <row r="14" spans="2:10" x14ac:dyDescent="0.3">
      <c r="J14" t="s">
        <v>23</v>
      </c>
    </row>
    <row r="15" spans="2:10" x14ac:dyDescent="0.3">
      <c r="J15" t="s">
        <v>21</v>
      </c>
    </row>
    <row r="16" spans="2:10" x14ac:dyDescent="0.3">
      <c r="J16" t="s">
        <v>22</v>
      </c>
    </row>
    <row r="17" spans="10:10" x14ac:dyDescent="0.3">
      <c r="J17" t="s">
        <v>691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H44"/>
  <sheetViews>
    <sheetView showGridLines="0" topLeftCell="A7" zoomScale="90" zoomScaleNormal="90" workbookViewId="0">
      <selection sqref="A1:B1"/>
    </sheetView>
  </sheetViews>
  <sheetFormatPr defaultColWidth="9" defaultRowHeight="13.8" x14ac:dyDescent="0.25"/>
  <cols>
    <col min="1" max="1" width="3.44140625" style="37" customWidth="1"/>
    <col min="2" max="2" width="96.66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666</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20</v>
      </c>
      <c r="D6" s="31">
        <v>21</v>
      </c>
      <c r="E6" s="31">
        <v>95</v>
      </c>
      <c r="F6" s="31">
        <v>236</v>
      </c>
      <c r="G6" s="31">
        <v>134</v>
      </c>
      <c r="H6" s="42">
        <f>((1*C6)+(2*D6)+(3*E6)+(4*F6)+(5*G6))/506</f>
        <v>3.8754940711462451</v>
      </c>
    </row>
    <row r="7" spans="1:8" ht="15.75" customHeight="1" x14ac:dyDescent="0.25">
      <c r="A7" s="39" t="s">
        <v>32</v>
      </c>
      <c r="B7" s="40" t="s">
        <v>66</v>
      </c>
      <c r="C7" s="31">
        <v>29</v>
      </c>
      <c r="D7" s="31">
        <v>37</v>
      </c>
      <c r="E7" s="31">
        <v>88</v>
      </c>
      <c r="F7" s="31">
        <v>221</v>
      </c>
      <c r="G7" s="31">
        <v>131</v>
      </c>
      <c r="H7" s="42">
        <f t="shared" ref="H7:H44" si="0">((1*C7)+(2*D7)+(3*E7)+(4*F7)+(5*G7))/506</f>
        <v>3.766798418972332</v>
      </c>
    </row>
    <row r="8" spans="1:8" ht="15.75" customHeight="1" x14ac:dyDescent="0.25">
      <c r="A8" s="39" t="s">
        <v>33</v>
      </c>
      <c r="B8" s="40" t="s">
        <v>67</v>
      </c>
      <c r="C8" s="31">
        <v>21</v>
      </c>
      <c r="D8" s="31">
        <v>29</v>
      </c>
      <c r="E8" s="31">
        <v>93</v>
      </c>
      <c r="F8" s="31">
        <v>237</v>
      </c>
      <c r="G8" s="31">
        <v>126</v>
      </c>
      <c r="H8" s="42">
        <f t="shared" si="0"/>
        <v>3.8260869565217392</v>
      </c>
    </row>
    <row r="9" spans="1:8" ht="15.75" customHeight="1" x14ac:dyDescent="0.25">
      <c r="A9" s="39" t="s">
        <v>34</v>
      </c>
      <c r="B9" s="40" t="s">
        <v>68</v>
      </c>
      <c r="C9" s="31">
        <v>28</v>
      </c>
      <c r="D9" s="31">
        <v>51</v>
      </c>
      <c r="E9" s="31">
        <v>150</v>
      </c>
      <c r="F9" s="31">
        <v>179</v>
      </c>
      <c r="G9" s="31">
        <v>98</v>
      </c>
      <c r="H9" s="42">
        <f t="shared" si="0"/>
        <v>3.5296442687747036</v>
      </c>
    </row>
    <row r="10" spans="1:8" ht="15.75" customHeight="1" x14ac:dyDescent="0.25">
      <c r="A10" s="39" t="s">
        <v>35</v>
      </c>
      <c r="B10" s="40" t="s">
        <v>69</v>
      </c>
      <c r="C10" s="31">
        <v>26</v>
      </c>
      <c r="D10" s="31">
        <v>54</v>
      </c>
      <c r="E10" s="31">
        <v>120</v>
      </c>
      <c r="F10" s="31">
        <v>216</v>
      </c>
      <c r="G10" s="31">
        <v>90</v>
      </c>
      <c r="H10" s="42">
        <f t="shared" si="0"/>
        <v>3.5731225296442686</v>
      </c>
    </row>
    <row r="11" spans="1:8" ht="15.75" customHeight="1" x14ac:dyDescent="0.25">
      <c r="A11" s="39" t="s">
        <v>36</v>
      </c>
      <c r="B11" s="40" t="s">
        <v>70</v>
      </c>
      <c r="C11" s="31">
        <v>17</v>
      </c>
      <c r="D11" s="31">
        <v>31</v>
      </c>
      <c r="E11" s="31">
        <v>98</v>
      </c>
      <c r="F11" s="31">
        <v>222</v>
      </c>
      <c r="G11" s="31">
        <v>138</v>
      </c>
      <c r="H11" s="42">
        <f t="shared" si="0"/>
        <v>3.8557312252964429</v>
      </c>
    </row>
    <row r="12" spans="1:8" ht="15.75" customHeight="1" x14ac:dyDescent="0.25">
      <c r="A12" s="39" t="s">
        <v>37</v>
      </c>
      <c r="B12" s="40" t="s">
        <v>71</v>
      </c>
      <c r="C12" s="31">
        <v>55</v>
      </c>
      <c r="D12" s="31">
        <v>75</v>
      </c>
      <c r="E12" s="31">
        <v>119</v>
      </c>
      <c r="F12" s="31">
        <v>165</v>
      </c>
      <c r="G12" s="31">
        <v>92</v>
      </c>
      <c r="H12" s="42">
        <f t="shared" si="0"/>
        <v>3.3241106719367588</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30</v>
      </c>
      <c r="D14" s="31">
        <v>32</v>
      </c>
      <c r="E14" s="31">
        <v>128</v>
      </c>
      <c r="F14" s="31">
        <v>214</v>
      </c>
      <c r="G14" s="31">
        <v>102</v>
      </c>
      <c r="H14" s="42">
        <f t="shared" si="0"/>
        <v>3.6442687747035571</v>
      </c>
    </row>
    <row r="15" spans="1:8" ht="15.75" customHeight="1" x14ac:dyDescent="0.25">
      <c r="A15" s="39" t="s">
        <v>39</v>
      </c>
      <c r="B15" s="40" t="s">
        <v>73</v>
      </c>
      <c r="C15" s="31">
        <v>38</v>
      </c>
      <c r="D15" s="31">
        <v>39</v>
      </c>
      <c r="E15" s="31">
        <v>126</v>
      </c>
      <c r="F15" s="31">
        <v>215</v>
      </c>
      <c r="G15" s="31">
        <v>88</v>
      </c>
      <c r="H15" s="42">
        <f t="shared" si="0"/>
        <v>3.5454545454545454</v>
      </c>
    </row>
    <row r="16" spans="1:8" ht="15.75" customHeight="1" x14ac:dyDescent="0.25">
      <c r="A16" s="39" t="s">
        <v>40</v>
      </c>
      <c r="B16" s="40" t="s">
        <v>74</v>
      </c>
      <c r="C16" s="31">
        <v>52</v>
      </c>
      <c r="D16" s="31">
        <v>54</v>
      </c>
      <c r="E16" s="31">
        <v>135</v>
      </c>
      <c r="F16" s="31">
        <v>170</v>
      </c>
      <c r="G16" s="31">
        <v>95</v>
      </c>
      <c r="H16" s="42">
        <f t="shared" si="0"/>
        <v>3.3992094861660078</v>
      </c>
    </row>
    <row r="17" spans="1:8" ht="15.75" customHeight="1" x14ac:dyDescent="0.25">
      <c r="A17" s="39" t="s">
        <v>41</v>
      </c>
      <c r="B17" s="40" t="s">
        <v>75</v>
      </c>
      <c r="C17" s="31">
        <v>33</v>
      </c>
      <c r="D17" s="31">
        <v>44</v>
      </c>
      <c r="E17" s="31">
        <v>159</v>
      </c>
      <c r="F17" s="31">
        <v>186</v>
      </c>
      <c r="G17" s="31">
        <v>84</v>
      </c>
      <c r="H17" s="42">
        <f t="shared" si="0"/>
        <v>3.4822134387351777</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31</v>
      </c>
      <c r="D19" s="31">
        <v>37</v>
      </c>
      <c r="E19" s="31">
        <v>116</v>
      </c>
      <c r="F19" s="31">
        <v>219</v>
      </c>
      <c r="G19" s="31">
        <v>103</v>
      </c>
      <c r="H19" s="42">
        <f t="shared" si="0"/>
        <v>3.6442687747035571</v>
      </c>
    </row>
    <row r="20" spans="1:8" ht="15.75" customHeight="1" x14ac:dyDescent="0.25">
      <c r="A20" s="39" t="s">
        <v>43</v>
      </c>
      <c r="B20" s="40" t="s">
        <v>77</v>
      </c>
      <c r="C20" s="31">
        <v>27</v>
      </c>
      <c r="D20" s="31">
        <v>28</v>
      </c>
      <c r="E20" s="31">
        <v>134</v>
      </c>
      <c r="F20" s="31">
        <v>226</v>
      </c>
      <c r="G20" s="31">
        <v>91</v>
      </c>
      <c r="H20" s="42">
        <f t="shared" si="0"/>
        <v>3.6442687747035571</v>
      </c>
    </row>
    <row r="21" spans="1:8" ht="15.75" customHeight="1" x14ac:dyDescent="0.25">
      <c r="A21" s="39" t="s">
        <v>44</v>
      </c>
      <c r="B21" s="40" t="s">
        <v>78</v>
      </c>
      <c r="C21" s="31">
        <v>27</v>
      </c>
      <c r="D21" s="31">
        <v>22</v>
      </c>
      <c r="E21" s="31">
        <v>96</v>
      </c>
      <c r="F21" s="31">
        <v>217</v>
      </c>
      <c r="G21" s="31">
        <v>144</v>
      </c>
      <c r="H21" s="42">
        <f t="shared" si="0"/>
        <v>3.847826086956522</v>
      </c>
    </row>
    <row r="22" spans="1:8" ht="15.75" customHeight="1" x14ac:dyDescent="0.25">
      <c r="A22" s="39" t="s">
        <v>45</v>
      </c>
      <c r="B22" s="40" t="s">
        <v>79</v>
      </c>
      <c r="C22" s="31">
        <v>25</v>
      </c>
      <c r="D22" s="31">
        <v>32</v>
      </c>
      <c r="E22" s="31">
        <v>123</v>
      </c>
      <c r="F22" s="31">
        <v>195</v>
      </c>
      <c r="G22" s="31">
        <v>131</v>
      </c>
      <c r="H22" s="42">
        <f t="shared" si="0"/>
        <v>3.7411067193675889</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23</v>
      </c>
      <c r="D24" s="31">
        <v>18</v>
      </c>
      <c r="E24" s="31">
        <v>108</v>
      </c>
      <c r="F24" s="31">
        <v>228</v>
      </c>
      <c r="G24" s="31">
        <v>129</v>
      </c>
      <c r="H24" s="42">
        <f t="shared" si="0"/>
        <v>3.8339920948616601</v>
      </c>
    </row>
    <row r="25" spans="1:8" ht="15.75" customHeight="1" x14ac:dyDescent="0.25">
      <c r="A25" s="39" t="s">
        <v>47</v>
      </c>
      <c r="B25" s="40" t="s">
        <v>81</v>
      </c>
      <c r="C25" s="31">
        <v>33</v>
      </c>
      <c r="D25" s="31">
        <v>27</v>
      </c>
      <c r="E25" s="31">
        <v>108</v>
      </c>
      <c r="F25" s="31">
        <v>228</v>
      </c>
      <c r="G25" s="31">
        <v>110</v>
      </c>
      <c r="H25" s="42">
        <f t="shared" si="0"/>
        <v>3.7015810276679844</v>
      </c>
    </row>
    <row r="26" spans="1:8" ht="15.75" customHeight="1" x14ac:dyDescent="0.25">
      <c r="A26" s="39" t="s">
        <v>48</v>
      </c>
      <c r="B26" s="40" t="s">
        <v>82</v>
      </c>
      <c r="C26" s="31">
        <v>116</v>
      </c>
      <c r="D26" s="31">
        <v>64</v>
      </c>
      <c r="E26" s="31">
        <v>103</v>
      </c>
      <c r="F26" s="31">
        <v>152</v>
      </c>
      <c r="G26" s="31">
        <v>71</v>
      </c>
      <c r="H26" s="42">
        <f t="shared" si="0"/>
        <v>2.9960474308300395</v>
      </c>
    </row>
    <row r="27" spans="1:8" ht="15.75" customHeight="1" x14ac:dyDescent="0.25">
      <c r="A27" s="39" t="s">
        <v>49</v>
      </c>
      <c r="B27" s="40" t="s">
        <v>83</v>
      </c>
      <c r="C27" s="31">
        <v>35</v>
      </c>
      <c r="D27" s="31">
        <v>43</v>
      </c>
      <c r="E27" s="31">
        <v>201</v>
      </c>
      <c r="F27" s="31">
        <v>159</v>
      </c>
      <c r="G27" s="31">
        <v>68</v>
      </c>
      <c r="H27" s="42">
        <f t="shared" si="0"/>
        <v>3.3596837944664033</v>
      </c>
    </row>
    <row r="28" spans="1:8" ht="15.75" customHeight="1" x14ac:dyDescent="0.25">
      <c r="A28" s="39" t="s">
        <v>50</v>
      </c>
      <c r="B28" s="40" t="s">
        <v>84</v>
      </c>
      <c r="C28" s="31">
        <v>45</v>
      </c>
      <c r="D28" s="31">
        <v>39</v>
      </c>
      <c r="E28" s="31">
        <v>139</v>
      </c>
      <c r="F28" s="31">
        <v>170</v>
      </c>
      <c r="G28" s="31">
        <v>113</v>
      </c>
      <c r="H28" s="42">
        <f t="shared" si="0"/>
        <v>3.5276679841897232</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15</v>
      </c>
      <c r="D30" s="31">
        <v>16</v>
      </c>
      <c r="E30" s="31">
        <v>84</v>
      </c>
      <c r="F30" s="31">
        <v>199</v>
      </c>
      <c r="G30" s="31">
        <v>192</v>
      </c>
      <c r="H30" s="42">
        <f t="shared" si="0"/>
        <v>4.0612648221343877</v>
      </c>
    </row>
    <row r="31" spans="1:8" ht="15.75" customHeight="1" x14ac:dyDescent="0.25">
      <c r="A31" s="39" t="s">
        <v>52</v>
      </c>
      <c r="B31" s="40" t="s">
        <v>86</v>
      </c>
      <c r="C31" s="31">
        <v>125</v>
      </c>
      <c r="D31" s="31">
        <v>75</v>
      </c>
      <c r="E31" s="31">
        <v>131</v>
      </c>
      <c r="F31" s="31">
        <v>110</v>
      </c>
      <c r="G31" s="31">
        <v>65</v>
      </c>
      <c r="H31" s="42">
        <f t="shared" si="0"/>
        <v>2.8320158102766797</v>
      </c>
    </row>
    <row r="32" spans="1:8" ht="15.75" customHeight="1" x14ac:dyDescent="0.25">
      <c r="A32" s="39" t="s">
        <v>53</v>
      </c>
      <c r="B32" s="40" t="s">
        <v>87</v>
      </c>
      <c r="C32" s="31">
        <v>75</v>
      </c>
      <c r="D32" s="31">
        <v>56</v>
      </c>
      <c r="E32" s="31">
        <v>113</v>
      </c>
      <c r="F32" s="31">
        <v>177</v>
      </c>
      <c r="G32" s="31">
        <v>85</v>
      </c>
      <c r="H32" s="42">
        <f t="shared" si="0"/>
        <v>3.2786561264822134</v>
      </c>
    </row>
    <row r="33" spans="1:8" ht="15.75" customHeight="1" x14ac:dyDescent="0.25">
      <c r="A33" s="39" t="s">
        <v>54</v>
      </c>
      <c r="B33" s="40" t="s">
        <v>88</v>
      </c>
      <c r="C33" s="31">
        <v>7</v>
      </c>
      <c r="D33" s="31">
        <v>8</v>
      </c>
      <c r="E33" s="31">
        <v>67</v>
      </c>
      <c r="F33" s="31">
        <v>183</v>
      </c>
      <c r="G33" s="31">
        <v>241</v>
      </c>
      <c r="H33" s="42">
        <f t="shared" si="0"/>
        <v>4.2707509881422929</v>
      </c>
    </row>
    <row r="34" spans="1:8" ht="15.75" customHeight="1" x14ac:dyDescent="0.25">
      <c r="A34" s="39" t="s">
        <v>55</v>
      </c>
      <c r="B34" s="40" t="s">
        <v>89</v>
      </c>
      <c r="C34" s="31">
        <v>47</v>
      </c>
      <c r="D34" s="31">
        <v>44</v>
      </c>
      <c r="E34" s="31">
        <v>150</v>
      </c>
      <c r="F34" s="31">
        <v>176</v>
      </c>
      <c r="G34" s="31">
        <v>89</v>
      </c>
      <c r="H34" s="42">
        <f t="shared" si="0"/>
        <v>3.4268774703557314</v>
      </c>
    </row>
    <row r="35" spans="1:8" ht="15.75" customHeight="1" x14ac:dyDescent="0.25">
      <c r="A35" s="39" t="s">
        <v>56</v>
      </c>
      <c r="B35" s="40" t="s">
        <v>90</v>
      </c>
      <c r="C35" s="31">
        <v>128</v>
      </c>
      <c r="D35" s="31">
        <v>88</v>
      </c>
      <c r="E35" s="31">
        <v>118</v>
      </c>
      <c r="F35" s="31">
        <v>109</v>
      </c>
      <c r="G35" s="31">
        <v>63</v>
      </c>
      <c r="H35" s="42">
        <f t="shared" si="0"/>
        <v>2.7845849802371543</v>
      </c>
    </row>
    <row r="36" spans="1:8" ht="15.75" customHeight="1" x14ac:dyDescent="0.25">
      <c r="A36" s="39" t="s">
        <v>57</v>
      </c>
      <c r="B36" s="40" t="s">
        <v>98</v>
      </c>
      <c r="C36" s="31">
        <v>25</v>
      </c>
      <c r="D36" s="31">
        <v>26</v>
      </c>
      <c r="E36" s="31">
        <v>107</v>
      </c>
      <c r="F36" s="31">
        <v>229</v>
      </c>
      <c r="G36" s="31">
        <v>119</v>
      </c>
      <c r="H36" s="42">
        <f t="shared" si="0"/>
        <v>3.7727272727272729</v>
      </c>
    </row>
    <row r="37" spans="1:8" ht="15.75" customHeight="1" x14ac:dyDescent="0.25">
      <c r="A37" s="39" t="s">
        <v>58</v>
      </c>
      <c r="B37" s="40" t="s">
        <v>91</v>
      </c>
      <c r="C37" s="31">
        <v>41</v>
      </c>
      <c r="D37" s="31">
        <v>24</v>
      </c>
      <c r="E37" s="31">
        <v>163</v>
      </c>
      <c r="F37" s="31">
        <v>196</v>
      </c>
      <c r="G37" s="31">
        <v>82</v>
      </c>
      <c r="H37" s="42">
        <f t="shared" si="0"/>
        <v>3.5019762845849804</v>
      </c>
    </row>
    <row r="38" spans="1:8" ht="15.75" customHeight="1" x14ac:dyDescent="0.25">
      <c r="A38" s="39" t="s">
        <v>59</v>
      </c>
      <c r="B38" s="40" t="s">
        <v>92</v>
      </c>
      <c r="C38" s="31">
        <v>63</v>
      </c>
      <c r="D38" s="31">
        <v>60</v>
      </c>
      <c r="E38" s="31">
        <v>147</v>
      </c>
      <c r="F38" s="31">
        <v>162</v>
      </c>
      <c r="G38" s="31">
        <v>74</v>
      </c>
      <c r="H38" s="42">
        <f t="shared" si="0"/>
        <v>3.2450592885375493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26</v>
      </c>
      <c r="D40" s="31">
        <v>33</v>
      </c>
      <c r="E40" s="31">
        <v>138</v>
      </c>
      <c r="F40" s="31">
        <v>222</v>
      </c>
      <c r="G40" s="31">
        <v>87</v>
      </c>
      <c r="H40" s="42">
        <f t="shared" si="0"/>
        <v>3.6146245059288535</v>
      </c>
    </row>
    <row r="41" spans="1:8" ht="15.75" customHeight="1" x14ac:dyDescent="0.25">
      <c r="A41" s="39" t="s">
        <v>61</v>
      </c>
      <c r="B41" s="40" t="s">
        <v>94</v>
      </c>
      <c r="C41" s="31">
        <v>21</v>
      </c>
      <c r="D41" s="31">
        <v>26</v>
      </c>
      <c r="E41" s="31">
        <v>143</v>
      </c>
      <c r="F41" s="31">
        <v>237</v>
      </c>
      <c r="G41" s="31">
        <v>79</v>
      </c>
      <c r="H41" s="42">
        <f t="shared" si="0"/>
        <v>3.6462450592885376</v>
      </c>
    </row>
    <row r="42" spans="1:8" ht="15.75" customHeight="1" x14ac:dyDescent="0.25">
      <c r="A42" s="39" t="s">
        <v>62</v>
      </c>
      <c r="B42" s="40" t="s">
        <v>95</v>
      </c>
      <c r="C42" s="31">
        <v>24</v>
      </c>
      <c r="D42" s="31">
        <v>42</v>
      </c>
      <c r="E42" s="31">
        <v>157</v>
      </c>
      <c r="F42" s="31">
        <v>206</v>
      </c>
      <c r="G42" s="31">
        <v>77</v>
      </c>
      <c r="H42" s="42">
        <f t="shared" si="0"/>
        <v>3.5335968379446641</v>
      </c>
    </row>
    <row r="43" spans="1:8" ht="15.75" customHeight="1" x14ac:dyDescent="0.25">
      <c r="A43" s="39" t="s">
        <v>63</v>
      </c>
      <c r="B43" s="40" t="s">
        <v>96</v>
      </c>
      <c r="C43" s="31">
        <v>27</v>
      </c>
      <c r="D43" s="31">
        <v>40</v>
      </c>
      <c r="E43" s="31">
        <v>113</v>
      </c>
      <c r="F43" s="31">
        <v>235</v>
      </c>
      <c r="G43" s="31">
        <v>91</v>
      </c>
      <c r="H43" s="42">
        <f t="shared" si="0"/>
        <v>3.6383399209486167</v>
      </c>
    </row>
    <row r="44" spans="1:8" ht="15.75" customHeight="1" x14ac:dyDescent="0.25">
      <c r="A44" s="39" t="s">
        <v>64</v>
      </c>
      <c r="B44" s="40" t="s">
        <v>97</v>
      </c>
      <c r="C44" s="31">
        <v>27</v>
      </c>
      <c r="D44" s="31">
        <v>31</v>
      </c>
      <c r="E44" s="31">
        <v>121</v>
      </c>
      <c r="F44" s="31">
        <v>212</v>
      </c>
      <c r="G44" s="31">
        <v>115</v>
      </c>
      <c r="H44" s="42">
        <f t="shared" si="0"/>
        <v>3.7055335968379448</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900-000000000000}"/>
    <hyperlink ref="A1:B1" r:id="rId2" location="Dropdown_Menu!A1" display="Back to Dropdown Menu" xr:uid="{00000000-0004-0000-0900-000001000000}"/>
  </hyperlinks>
  <pageMargins left="0.39370078740157483" right="0.35433070866141736" top="0.34" bottom="0.39" header="0.31496062992125984" footer="0.2"/>
  <pageSetup paperSize="9" scale="83" orientation="landscape" r:id="rId3"/>
  <headerFooter>
    <oddFooter>&amp;R&amp;"Arial Narrow,Bold"&amp;KC00000eUniv@ Shoolini University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667</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6</v>
      </c>
      <c r="D6" s="31">
        <v>11</v>
      </c>
      <c r="E6" s="31">
        <v>67</v>
      </c>
      <c r="F6" s="31">
        <v>173</v>
      </c>
      <c r="G6" s="31">
        <v>93</v>
      </c>
      <c r="H6" s="42">
        <f>((1*C6)+(2*D6)+(3*E6)+(4*F6)+(5*G6))/350</f>
        <v>3.96</v>
      </c>
    </row>
    <row r="7" spans="1:8" ht="15.75" customHeight="1" x14ac:dyDescent="0.25">
      <c r="A7" s="39" t="s">
        <v>32</v>
      </c>
      <c r="B7" s="40" t="s">
        <v>66</v>
      </c>
      <c r="C7" s="31">
        <v>8</v>
      </c>
      <c r="D7" s="31">
        <v>17</v>
      </c>
      <c r="E7" s="31">
        <v>85</v>
      </c>
      <c r="F7" s="31">
        <v>150</v>
      </c>
      <c r="G7" s="31">
        <v>90</v>
      </c>
      <c r="H7" s="42">
        <f t="shared" ref="H7:H44" si="0">((1*C7)+(2*D7)+(3*E7)+(4*F7)+(5*G7))/350</f>
        <v>3.8485714285714288</v>
      </c>
    </row>
    <row r="8" spans="1:8" ht="15.75" customHeight="1" x14ac:dyDescent="0.25">
      <c r="A8" s="39" t="s">
        <v>33</v>
      </c>
      <c r="B8" s="40" t="s">
        <v>67</v>
      </c>
      <c r="C8" s="31">
        <v>9</v>
      </c>
      <c r="D8" s="31">
        <v>23</v>
      </c>
      <c r="E8" s="31">
        <v>59</v>
      </c>
      <c r="F8" s="31">
        <v>175</v>
      </c>
      <c r="G8" s="31">
        <v>84</v>
      </c>
      <c r="H8" s="42">
        <f t="shared" si="0"/>
        <v>3.862857142857143</v>
      </c>
    </row>
    <row r="9" spans="1:8" ht="15.75" customHeight="1" x14ac:dyDescent="0.25">
      <c r="A9" s="39" t="s">
        <v>34</v>
      </c>
      <c r="B9" s="40" t="s">
        <v>68</v>
      </c>
      <c r="C9" s="31">
        <v>13</v>
      </c>
      <c r="D9" s="31">
        <v>27</v>
      </c>
      <c r="E9" s="31">
        <v>138</v>
      </c>
      <c r="F9" s="31">
        <v>110</v>
      </c>
      <c r="G9" s="31">
        <v>62</v>
      </c>
      <c r="H9" s="42">
        <f t="shared" si="0"/>
        <v>3.5171428571428573</v>
      </c>
    </row>
    <row r="10" spans="1:8" ht="15.75" customHeight="1" x14ac:dyDescent="0.25">
      <c r="A10" s="39" t="s">
        <v>35</v>
      </c>
      <c r="B10" s="40" t="s">
        <v>69</v>
      </c>
      <c r="C10" s="31">
        <v>12</v>
      </c>
      <c r="D10" s="31">
        <v>31</v>
      </c>
      <c r="E10" s="31">
        <v>99</v>
      </c>
      <c r="F10" s="31">
        <v>144</v>
      </c>
      <c r="G10" s="31">
        <v>64</v>
      </c>
      <c r="H10" s="42">
        <f t="shared" si="0"/>
        <v>3.62</v>
      </c>
    </row>
    <row r="11" spans="1:8" ht="15.75" customHeight="1" x14ac:dyDescent="0.25">
      <c r="A11" s="39" t="s">
        <v>36</v>
      </c>
      <c r="B11" s="40" t="s">
        <v>70</v>
      </c>
      <c r="C11" s="31">
        <v>16</v>
      </c>
      <c r="D11" s="31">
        <v>21</v>
      </c>
      <c r="E11" s="31">
        <v>67</v>
      </c>
      <c r="F11" s="31">
        <v>150</v>
      </c>
      <c r="G11" s="31">
        <v>96</v>
      </c>
      <c r="H11" s="42">
        <f t="shared" si="0"/>
        <v>3.8257142857142856</v>
      </c>
    </row>
    <row r="12" spans="1:8" ht="15.75" customHeight="1" x14ac:dyDescent="0.25">
      <c r="A12" s="39" t="s">
        <v>37</v>
      </c>
      <c r="B12" s="40" t="s">
        <v>71</v>
      </c>
      <c r="C12" s="31">
        <v>25</v>
      </c>
      <c r="D12" s="31">
        <v>55</v>
      </c>
      <c r="E12" s="31">
        <v>96</v>
      </c>
      <c r="F12" s="31">
        <v>113</v>
      </c>
      <c r="G12" s="31">
        <v>61</v>
      </c>
      <c r="H12" s="42">
        <f t="shared" si="0"/>
        <v>3.3714285714285714</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16</v>
      </c>
      <c r="D14" s="31">
        <v>35</v>
      </c>
      <c r="E14" s="31">
        <v>86</v>
      </c>
      <c r="F14" s="31">
        <v>146</v>
      </c>
      <c r="G14" s="31">
        <v>67</v>
      </c>
      <c r="H14" s="42">
        <f t="shared" si="0"/>
        <v>3.6085714285714285</v>
      </c>
    </row>
    <row r="15" spans="1:8" ht="15.75" customHeight="1" x14ac:dyDescent="0.25">
      <c r="A15" s="39" t="s">
        <v>39</v>
      </c>
      <c r="B15" s="40" t="s">
        <v>73</v>
      </c>
      <c r="C15" s="31">
        <v>21</v>
      </c>
      <c r="D15" s="31">
        <v>49</v>
      </c>
      <c r="E15" s="31">
        <v>92</v>
      </c>
      <c r="F15" s="31">
        <v>131</v>
      </c>
      <c r="G15" s="31">
        <v>57</v>
      </c>
      <c r="H15" s="42">
        <f t="shared" si="0"/>
        <v>3.44</v>
      </c>
    </row>
    <row r="16" spans="1:8" ht="15.75" customHeight="1" x14ac:dyDescent="0.25">
      <c r="A16" s="39" t="s">
        <v>40</v>
      </c>
      <c r="B16" s="40" t="s">
        <v>74</v>
      </c>
      <c r="C16" s="31">
        <v>24</v>
      </c>
      <c r="D16" s="31">
        <v>55</v>
      </c>
      <c r="E16" s="31">
        <v>85</v>
      </c>
      <c r="F16" s="31">
        <v>131</v>
      </c>
      <c r="G16" s="31">
        <v>55</v>
      </c>
      <c r="H16" s="42">
        <f t="shared" si="0"/>
        <v>3.3942857142857141</v>
      </c>
    </row>
    <row r="17" spans="1:8" ht="15.75" customHeight="1" x14ac:dyDescent="0.25">
      <c r="A17" s="39" t="s">
        <v>41</v>
      </c>
      <c r="B17" s="40" t="s">
        <v>75</v>
      </c>
      <c r="C17" s="31">
        <v>21</v>
      </c>
      <c r="D17" s="31">
        <v>34</v>
      </c>
      <c r="E17" s="31">
        <v>125</v>
      </c>
      <c r="F17" s="31">
        <v>128</v>
      </c>
      <c r="G17" s="31">
        <v>42</v>
      </c>
      <c r="H17" s="42">
        <f t="shared" si="0"/>
        <v>3.3885714285714288</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8</v>
      </c>
      <c r="D19" s="31">
        <v>29</v>
      </c>
      <c r="E19" s="31">
        <v>91</v>
      </c>
      <c r="F19" s="31">
        <v>155</v>
      </c>
      <c r="G19" s="31">
        <v>67</v>
      </c>
      <c r="H19" s="42">
        <f t="shared" si="0"/>
        <v>3.6971428571428571</v>
      </c>
    </row>
    <row r="20" spans="1:8" ht="15.75" customHeight="1" x14ac:dyDescent="0.25">
      <c r="A20" s="39" t="s">
        <v>43</v>
      </c>
      <c r="B20" s="40" t="s">
        <v>77</v>
      </c>
      <c r="C20" s="31">
        <v>15</v>
      </c>
      <c r="D20" s="31">
        <v>24</v>
      </c>
      <c r="E20" s="31">
        <v>100</v>
      </c>
      <c r="F20" s="31">
        <v>152</v>
      </c>
      <c r="G20" s="31">
        <v>59</v>
      </c>
      <c r="H20" s="42">
        <f t="shared" si="0"/>
        <v>3.617142857142857</v>
      </c>
    </row>
    <row r="21" spans="1:8" ht="15.75" customHeight="1" x14ac:dyDescent="0.25">
      <c r="A21" s="39" t="s">
        <v>44</v>
      </c>
      <c r="B21" s="40" t="s">
        <v>78</v>
      </c>
      <c r="C21" s="31">
        <v>15</v>
      </c>
      <c r="D21" s="31">
        <v>23</v>
      </c>
      <c r="E21" s="31">
        <v>71</v>
      </c>
      <c r="F21" s="31">
        <v>150</v>
      </c>
      <c r="G21" s="31">
        <v>91</v>
      </c>
      <c r="H21" s="42">
        <f t="shared" si="0"/>
        <v>3.7971428571428572</v>
      </c>
    </row>
    <row r="22" spans="1:8" ht="15.75" customHeight="1" x14ac:dyDescent="0.25">
      <c r="A22" s="39" t="s">
        <v>45</v>
      </c>
      <c r="B22" s="40" t="s">
        <v>79</v>
      </c>
      <c r="C22" s="31">
        <v>16</v>
      </c>
      <c r="D22" s="31">
        <v>24</v>
      </c>
      <c r="E22" s="31">
        <v>90</v>
      </c>
      <c r="F22" s="31">
        <v>137</v>
      </c>
      <c r="G22" s="31">
        <v>83</v>
      </c>
      <c r="H22" s="42">
        <f t="shared" si="0"/>
        <v>3.7057142857142855</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22</v>
      </c>
      <c r="D24" s="31">
        <v>16</v>
      </c>
      <c r="E24" s="31">
        <v>71</v>
      </c>
      <c r="F24" s="31">
        <v>149</v>
      </c>
      <c r="G24" s="31">
        <v>92</v>
      </c>
      <c r="H24" s="42">
        <f t="shared" si="0"/>
        <v>3.78</v>
      </c>
    </row>
    <row r="25" spans="1:8" ht="15.75" customHeight="1" x14ac:dyDescent="0.25">
      <c r="A25" s="39" t="s">
        <v>47</v>
      </c>
      <c r="B25" s="40" t="s">
        <v>81</v>
      </c>
      <c r="C25" s="31">
        <v>22</v>
      </c>
      <c r="D25" s="31">
        <v>17</v>
      </c>
      <c r="E25" s="31">
        <v>84</v>
      </c>
      <c r="F25" s="31">
        <v>154</v>
      </c>
      <c r="G25" s="31">
        <v>73</v>
      </c>
      <c r="H25" s="42">
        <f t="shared" si="0"/>
        <v>3.6828571428571428</v>
      </c>
    </row>
    <row r="26" spans="1:8" ht="15.75" customHeight="1" x14ac:dyDescent="0.25">
      <c r="A26" s="39" t="s">
        <v>48</v>
      </c>
      <c r="B26" s="40" t="s">
        <v>82</v>
      </c>
      <c r="C26" s="31">
        <v>82</v>
      </c>
      <c r="D26" s="31">
        <v>51</v>
      </c>
      <c r="E26" s="31">
        <v>69</v>
      </c>
      <c r="F26" s="31">
        <v>103</v>
      </c>
      <c r="G26" s="31">
        <v>45</v>
      </c>
      <c r="H26" s="42">
        <f t="shared" si="0"/>
        <v>2.9371428571428573</v>
      </c>
    </row>
    <row r="27" spans="1:8" ht="15.75" customHeight="1" x14ac:dyDescent="0.25">
      <c r="A27" s="39" t="s">
        <v>49</v>
      </c>
      <c r="B27" s="40" t="s">
        <v>83</v>
      </c>
      <c r="C27" s="31">
        <v>36</v>
      </c>
      <c r="D27" s="31">
        <v>29</v>
      </c>
      <c r="E27" s="31">
        <v>141</v>
      </c>
      <c r="F27" s="31">
        <v>103</v>
      </c>
      <c r="G27" s="31">
        <v>41</v>
      </c>
      <c r="H27" s="42">
        <f t="shared" si="0"/>
        <v>3.24</v>
      </c>
    </row>
    <row r="28" spans="1:8" ht="15.75" customHeight="1" x14ac:dyDescent="0.25">
      <c r="A28" s="39" t="s">
        <v>50</v>
      </c>
      <c r="B28" s="40" t="s">
        <v>84</v>
      </c>
      <c r="C28" s="31">
        <v>31</v>
      </c>
      <c r="D28" s="31">
        <v>35</v>
      </c>
      <c r="E28" s="31">
        <v>99</v>
      </c>
      <c r="F28" s="31">
        <v>120</v>
      </c>
      <c r="G28" s="31">
        <v>65</v>
      </c>
      <c r="H28" s="42">
        <f t="shared" si="0"/>
        <v>3.4371428571428573</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5</v>
      </c>
      <c r="D30" s="31">
        <v>14</v>
      </c>
      <c r="E30" s="31">
        <v>49</v>
      </c>
      <c r="F30" s="31">
        <v>159</v>
      </c>
      <c r="G30" s="31">
        <v>123</v>
      </c>
      <c r="H30" s="42">
        <f t="shared" si="0"/>
        <v>4.088571428571429</v>
      </c>
    </row>
    <row r="31" spans="1:8" ht="15.75" customHeight="1" x14ac:dyDescent="0.25">
      <c r="A31" s="39" t="s">
        <v>52</v>
      </c>
      <c r="B31" s="40" t="s">
        <v>86</v>
      </c>
      <c r="C31" s="31">
        <v>76</v>
      </c>
      <c r="D31" s="31">
        <v>55</v>
      </c>
      <c r="E31" s="31">
        <v>92</v>
      </c>
      <c r="F31" s="31">
        <v>89</v>
      </c>
      <c r="G31" s="31">
        <v>38</v>
      </c>
      <c r="H31" s="42">
        <f t="shared" si="0"/>
        <v>2.88</v>
      </c>
    </row>
    <row r="32" spans="1:8" ht="15.75" customHeight="1" x14ac:dyDescent="0.25">
      <c r="A32" s="39" t="s">
        <v>53</v>
      </c>
      <c r="B32" s="40" t="s">
        <v>87</v>
      </c>
      <c r="C32" s="31">
        <v>46</v>
      </c>
      <c r="D32" s="31">
        <v>34</v>
      </c>
      <c r="E32" s="31">
        <v>93</v>
      </c>
      <c r="F32" s="31">
        <v>117</v>
      </c>
      <c r="G32" s="31">
        <v>60</v>
      </c>
      <c r="H32" s="42">
        <f t="shared" si="0"/>
        <v>3.3171428571428572</v>
      </c>
    </row>
    <row r="33" spans="1:8" ht="15.75" customHeight="1" x14ac:dyDescent="0.25">
      <c r="A33" s="39" t="s">
        <v>54</v>
      </c>
      <c r="B33" s="40" t="s">
        <v>88</v>
      </c>
      <c r="C33" s="31">
        <v>3</v>
      </c>
      <c r="D33" s="31">
        <v>8</v>
      </c>
      <c r="E33" s="31">
        <v>39</v>
      </c>
      <c r="F33" s="31">
        <v>135</v>
      </c>
      <c r="G33" s="31">
        <v>165</v>
      </c>
      <c r="H33" s="42">
        <f t="shared" si="0"/>
        <v>4.2885714285714283</v>
      </c>
    </row>
    <row r="34" spans="1:8" ht="15.75" customHeight="1" x14ac:dyDescent="0.25">
      <c r="A34" s="39" t="s">
        <v>55</v>
      </c>
      <c r="B34" s="40" t="s">
        <v>89</v>
      </c>
      <c r="C34" s="31">
        <v>31</v>
      </c>
      <c r="D34" s="31">
        <v>35</v>
      </c>
      <c r="E34" s="31">
        <v>113</v>
      </c>
      <c r="F34" s="31">
        <v>115</v>
      </c>
      <c r="G34" s="31">
        <v>56</v>
      </c>
      <c r="H34" s="42">
        <f t="shared" si="0"/>
        <v>3.3714285714285714</v>
      </c>
    </row>
    <row r="35" spans="1:8" ht="15.75" customHeight="1" x14ac:dyDescent="0.25">
      <c r="A35" s="39" t="s">
        <v>56</v>
      </c>
      <c r="B35" s="40" t="s">
        <v>90</v>
      </c>
      <c r="C35" s="31">
        <v>87</v>
      </c>
      <c r="D35" s="31">
        <v>56</v>
      </c>
      <c r="E35" s="31">
        <v>99</v>
      </c>
      <c r="F35" s="31">
        <v>77</v>
      </c>
      <c r="G35" s="31">
        <v>31</v>
      </c>
      <c r="H35" s="42">
        <f t="shared" si="0"/>
        <v>2.74</v>
      </c>
    </row>
    <row r="36" spans="1:8" ht="15.75" customHeight="1" x14ac:dyDescent="0.25">
      <c r="A36" s="39" t="s">
        <v>57</v>
      </c>
      <c r="B36" s="40" t="s">
        <v>98</v>
      </c>
      <c r="C36" s="31">
        <v>16</v>
      </c>
      <c r="D36" s="31">
        <v>18</v>
      </c>
      <c r="E36" s="31">
        <v>96</v>
      </c>
      <c r="F36" s="31">
        <v>147</v>
      </c>
      <c r="G36" s="31">
        <v>72</v>
      </c>
      <c r="H36" s="42">
        <f t="shared" si="0"/>
        <v>3.68</v>
      </c>
    </row>
    <row r="37" spans="1:8" ht="15.75" customHeight="1" x14ac:dyDescent="0.25">
      <c r="A37" s="39" t="s">
        <v>58</v>
      </c>
      <c r="B37" s="40" t="s">
        <v>91</v>
      </c>
      <c r="C37" s="31">
        <v>30</v>
      </c>
      <c r="D37" s="31">
        <v>34</v>
      </c>
      <c r="E37" s="31">
        <v>109</v>
      </c>
      <c r="F37" s="31">
        <v>128</v>
      </c>
      <c r="G37" s="31">
        <v>49</v>
      </c>
      <c r="H37" s="42">
        <f t="shared" si="0"/>
        <v>3.3771428571428572</v>
      </c>
    </row>
    <row r="38" spans="1:8" ht="15.75" customHeight="1" x14ac:dyDescent="0.25">
      <c r="A38" s="39" t="s">
        <v>59</v>
      </c>
      <c r="B38" s="40" t="s">
        <v>92</v>
      </c>
      <c r="C38" s="31">
        <v>50</v>
      </c>
      <c r="D38" s="31">
        <v>42</v>
      </c>
      <c r="E38" s="31">
        <v>110</v>
      </c>
      <c r="F38" s="31">
        <v>94</v>
      </c>
      <c r="G38" s="31">
        <v>54</v>
      </c>
      <c r="H38" s="42">
        <f t="shared" si="0"/>
        <v>3.1714285714285713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22</v>
      </c>
      <c r="D40" s="31">
        <v>25</v>
      </c>
      <c r="E40" s="31">
        <v>107</v>
      </c>
      <c r="F40" s="31">
        <v>138</v>
      </c>
      <c r="G40" s="31">
        <v>58</v>
      </c>
      <c r="H40" s="42">
        <f t="shared" si="0"/>
        <v>3.5285714285714285</v>
      </c>
    </row>
    <row r="41" spans="1:8" ht="15.75" customHeight="1" x14ac:dyDescent="0.25">
      <c r="A41" s="39" t="s">
        <v>61</v>
      </c>
      <c r="B41" s="40" t="s">
        <v>94</v>
      </c>
      <c r="C41" s="31">
        <v>20</v>
      </c>
      <c r="D41" s="31">
        <v>28</v>
      </c>
      <c r="E41" s="31">
        <v>99</v>
      </c>
      <c r="F41" s="31">
        <v>151</v>
      </c>
      <c r="G41" s="31">
        <v>52</v>
      </c>
      <c r="H41" s="42">
        <f t="shared" si="0"/>
        <v>3.5342857142857143</v>
      </c>
    </row>
    <row r="42" spans="1:8" ht="15.75" customHeight="1" x14ac:dyDescent="0.25">
      <c r="A42" s="39" t="s">
        <v>62</v>
      </c>
      <c r="B42" s="40" t="s">
        <v>95</v>
      </c>
      <c r="C42" s="31">
        <v>18</v>
      </c>
      <c r="D42" s="31">
        <v>26</v>
      </c>
      <c r="E42" s="31">
        <v>136</v>
      </c>
      <c r="F42" s="31">
        <v>120</v>
      </c>
      <c r="G42" s="31">
        <v>50</v>
      </c>
      <c r="H42" s="42">
        <f t="shared" si="0"/>
        <v>3.4514285714285715</v>
      </c>
    </row>
    <row r="43" spans="1:8" ht="15.75" customHeight="1" x14ac:dyDescent="0.25">
      <c r="A43" s="39" t="s">
        <v>63</v>
      </c>
      <c r="B43" s="40" t="s">
        <v>96</v>
      </c>
      <c r="C43" s="31">
        <v>26</v>
      </c>
      <c r="D43" s="31">
        <v>25</v>
      </c>
      <c r="E43" s="31">
        <v>88</v>
      </c>
      <c r="F43" s="31">
        <v>151</v>
      </c>
      <c r="G43" s="31">
        <v>60</v>
      </c>
      <c r="H43" s="42">
        <f t="shared" si="0"/>
        <v>3.5542857142857143</v>
      </c>
    </row>
    <row r="44" spans="1:8" ht="15.75" customHeight="1" x14ac:dyDescent="0.25">
      <c r="A44" s="39" t="s">
        <v>64</v>
      </c>
      <c r="B44" s="40" t="s">
        <v>97</v>
      </c>
      <c r="C44" s="31">
        <v>18</v>
      </c>
      <c r="D44" s="31">
        <v>15</v>
      </c>
      <c r="E44" s="31">
        <v>106</v>
      </c>
      <c r="F44" s="31">
        <v>131</v>
      </c>
      <c r="G44" s="31">
        <v>80</v>
      </c>
      <c r="H44" s="42">
        <f t="shared" si="0"/>
        <v>3.6857142857142855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A00-000000000000}"/>
    <hyperlink ref="A1:B1" r:id="rId2" location="Dropdown_Menu!A1" display="Back to Dropdown Menu" xr:uid="{00000000-0004-0000-0A00-000001000000}"/>
  </hyperlinks>
  <pageMargins left="0.39370078740157483" right="0.35433070866141736" top="0.36" bottom="0.49" header="0.31496062992125984" footer="0.14000000000000001"/>
  <pageSetup paperSize="9" scale="83" orientation="landscape" r:id="rId3"/>
  <headerFooter>
    <oddFooter>&amp;R&amp;"Arial Narrow,Bold"&amp;KC00000eUniv@ Shoolini University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109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668</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16</v>
      </c>
      <c r="D6" s="31">
        <v>22</v>
      </c>
      <c r="E6" s="31">
        <v>113</v>
      </c>
      <c r="F6" s="31">
        <v>326</v>
      </c>
      <c r="G6" s="31">
        <v>221</v>
      </c>
      <c r="H6" s="42">
        <f>((1*C6)+(2*D6)+(3*E6)+(4*F6)+(5*G6))/698</f>
        <v>4.0229226361031518</v>
      </c>
    </row>
    <row r="7" spans="1:8" ht="15.75" customHeight="1" x14ac:dyDescent="0.25">
      <c r="A7" s="39" t="s">
        <v>32</v>
      </c>
      <c r="B7" s="40" t="s">
        <v>66</v>
      </c>
      <c r="C7" s="31">
        <v>15</v>
      </c>
      <c r="D7" s="31">
        <v>37</v>
      </c>
      <c r="E7" s="31">
        <v>122</v>
      </c>
      <c r="F7" s="31">
        <v>332</v>
      </c>
      <c r="G7" s="31">
        <v>192</v>
      </c>
      <c r="H7" s="42">
        <f t="shared" ref="H7:H44" si="0">((1*C7)+(2*D7)+(3*E7)+(4*F7)+(5*G7))/698</f>
        <v>3.9297994269340975</v>
      </c>
    </row>
    <row r="8" spans="1:8" ht="15.75" customHeight="1" x14ac:dyDescent="0.25">
      <c r="A8" s="39" t="s">
        <v>33</v>
      </c>
      <c r="B8" s="40" t="s">
        <v>67</v>
      </c>
      <c r="C8" s="31">
        <v>12</v>
      </c>
      <c r="D8" s="31">
        <v>21</v>
      </c>
      <c r="E8" s="31">
        <v>137</v>
      </c>
      <c r="F8" s="31">
        <v>344</v>
      </c>
      <c r="G8" s="31">
        <v>184</v>
      </c>
      <c r="H8" s="42">
        <f t="shared" si="0"/>
        <v>3.9555873925501435</v>
      </c>
    </row>
    <row r="9" spans="1:8" ht="15.75" customHeight="1" x14ac:dyDescent="0.25">
      <c r="A9" s="39" t="s">
        <v>34</v>
      </c>
      <c r="B9" s="40" t="s">
        <v>68</v>
      </c>
      <c r="C9" s="31">
        <v>26</v>
      </c>
      <c r="D9" s="31">
        <v>44</v>
      </c>
      <c r="E9" s="31">
        <v>197</v>
      </c>
      <c r="F9" s="31">
        <v>300</v>
      </c>
      <c r="G9" s="31">
        <v>131</v>
      </c>
      <c r="H9" s="42">
        <f t="shared" si="0"/>
        <v>3.6676217765042982</v>
      </c>
    </row>
    <row r="10" spans="1:8" ht="15.75" customHeight="1" x14ac:dyDescent="0.25">
      <c r="A10" s="39" t="s">
        <v>35</v>
      </c>
      <c r="B10" s="40" t="s">
        <v>69</v>
      </c>
      <c r="C10" s="31">
        <v>19</v>
      </c>
      <c r="D10" s="31">
        <v>43</v>
      </c>
      <c r="E10" s="31">
        <v>166</v>
      </c>
      <c r="F10" s="31">
        <v>335</v>
      </c>
      <c r="G10" s="31">
        <v>135</v>
      </c>
      <c r="H10" s="42">
        <f t="shared" si="0"/>
        <v>3.7507163323782233</v>
      </c>
    </row>
    <row r="11" spans="1:8" ht="15.75" customHeight="1" x14ac:dyDescent="0.25">
      <c r="A11" s="39" t="s">
        <v>36</v>
      </c>
      <c r="B11" s="40" t="s">
        <v>70</v>
      </c>
      <c r="C11" s="31">
        <v>21</v>
      </c>
      <c r="D11" s="31">
        <v>21</v>
      </c>
      <c r="E11" s="31">
        <v>122</v>
      </c>
      <c r="F11" s="31">
        <v>358</v>
      </c>
      <c r="G11" s="31">
        <v>176</v>
      </c>
      <c r="H11" s="42">
        <f t="shared" si="0"/>
        <v>3.9269340974212033</v>
      </c>
    </row>
    <row r="12" spans="1:8" ht="15.75" customHeight="1" x14ac:dyDescent="0.25">
      <c r="A12" s="39" t="s">
        <v>37</v>
      </c>
      <c r="B12" s="40" t="s">
        <v>71</v>
      </c>
      <c r="C12" s="31">
        <v>68</v>
      </c>
      <c r="D12" s="31">
        <v>89</v>
      </c>
      <c r="E12" s="31">
        <v>163</v>
      </c>
      <c r="F12" s="31">
        <v>262</v>
      </c>
      <c r="G12" s="31">
        <v>116</v>
      </c>
      <c r="H12" s="42">
        <f t="shared" si="0"/>
        <v>3.3853868194842405</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29</v>
      </c>
      <c r="D14" s="31">
        <v>35</v>
      </c>
      <c r="E14" s="31">
        <v>191</v>
      </c>
      <c r="F14" s="31">
        <v>333</v>
      </c>
      <c r="G14" s="31">
        <v>110</v>
      </c>
      <c r="H14" s="42">
        <f t="shared" si="0"/>
        <v>3.6590257879656161</v>
      </c>
    </row>
    <row r="15" spans="1:8" ht="15.75" customHeight="1" x14ac:dyDescent="0.25">
      <c r="A15" s="39" t="s">
        <v>39</v>
      </c>
      <c r="B15" s="40" t="s">
        <v>73</v>
      </c>
      <c r="C15" s="31">
        <v>51</v>
      </c>
      <c r="D15" s="31">
        <v>44</v>
      </c>
      <c r="E15" s="31">
        <v>167</v>
      </c>
      <c r="F15" s="31">
        <v>311</v>
      </c>
      <c r="G15" s="31">
        <v>125</v>
      </c>
      <c r="H15" s="42">
        <f t="shared" si="0"/>
        <v>3.5945558739255015</v>
      </c>
    </row>
    <row r="16" spans="1:8" ht="15.75" customHeight="1" x14ac:dyDescent="0.25">
      <c r="A16" s="39" t="s">
        <v>40</v>
      </c>
      <c r="B16" s="40" t="s">
        <v>74</v>
      </c>
      <c r="C16" s="31">
        <v>49</v>
      </c>
      <c r="D16" s="31">
        <v>61</v>
      </c>
      <c r="E16" s="31">
        <v>139</v>
      </c>
      <c r="F16" s="31">
        <v>312</v>
      </c>
      <c r="G16" s="31">
        <v>137</v>
      </c>
      <c r="H16" s="42">
        <f t="shared" si="0"/>
        <v>3.6117478510028653</v>
      </c>
    </row>
    <row r="17" spans="1:8" ht="15.75" customHeight="1" x14ac:dyDescent="0.25">
      <c r="A17" s="39" t="s">
        <v>41</v>
      </c>
      <c r="B17" s="40" t="s">
        <v>75</v>
      </c>
      <c r="C17" s="31">
        <v>30</v>
      </c>
      <c r="D17" s="31">
        <v>52</v>
      </c>
      <c r="E17" s="31">
        <v>214</v>
      </c>
      <c r="F17" s="31">
        <v>296</v>
      </c>
      <c r="G17" s="31">
        <v>106</v>
      </c>
      <c r="H17" s="42">
        <f t="shared" si="0"/>
        <v>3.5673352435530088</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22</v>
      </c>
      <c r="D19" s="31">
        <v>40</v>
      </c>
      <c r="E19" s="31">
        <v>172</v>
      </c>
      <c r="F19" s="31">
        <v>344</v>
      </c>
      <c r="G19" s="31">
        <v>120</v>
      </c>
      <c r="H19" s="42">
        <f t="shared" si="0"/>
        <v>3.7163323782234956</v>
      </c>
    </row>
    <row r="20" spans="1:8" ht="15.75" customHeight="1" x14ac:dyDescent="0.25">
      <c r="A20" s="39" t="s">
        <v>43</v>
      </c>
      <c r="B20" s="40" t="s">
        <v>77</v>
      </c>
      <c r="C20" s="31">
        <v>17</v>
      </c>
      <c r="D20" s="31">
        <v>48</v>
      </c>
      <c r="E20" s="31">
        <v>193</v>
      </c>
      <c r="F20" s="31">
        <v>326</v>
      </c>
      <c r="G20" s="31">
        <v>114</v>
      </c>
      <c r="H20" s="42">
        <f t="shared" si="0"/>
        <v>3.6762177650429799</v>
      </c>
    </row>
    <row r="21" spans="1:8" ht="15.75" customHeight="1" x14ac:dyDescent="0.25">
      <c r="A21" s="39" t="s">
        <v>44</v>
      </c>
      <c r="B21" s="40" t="s">
        <v>78</v>
      </c>
      <c r="C21" s="31">
        <v>31</v>
      </c>
      <c r="D21" s="31">
        <v>41</v>
      </c>
      <c r="E21" s="31">
        <v>149</v>
      </c>
      <c r="F21" s="31">
        <v>315</v>
      </c>
      <c r="G21" s="31">
        <v>162</v>
      </c>
      <c r="H21" s="42">
        <f t="shared" si="0"/>
        <v>3.7679083094555872</v>
      </c>
    </row>
    <row r="22" spans="1:8" ht="15.75" customHeight="1" x14ac:dyDescent="0.25">
      <c r="A22" s="39" t="s">
        <v>45</v>
      </c>
      <c r="B22" s="40" t="s">
        <v>79</v>
      </c>
      <c r="C22" s="31">
        <v>34</v>
      </c>
      <c r="D22" s="31">
        <v>28</v>
      </c>
      <c r="E22" s="31">
        <v>177</v>
      </c>
      <c r="F22" s="31">
        <v>318</v>
      </c>
      <c r="G22" s="31">
        <v>141</v>
      </c>
      <c r="H22" s="42">
        <f t="shared" si="0"/>
        <v>3.7220630372492836</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29</v>
      </c>
      <c r="D24" s="31">
        <v>31</v>
      </c>
      <c r="E24" s="31">
        <v>132</v>
      </c>
      <c r="F24" s="31">
        <v>339</v>
      </c>
      <c r="G24" s="31">
        <v>167</v>
      </c>
      <c r="H24" s="42">
        <f t="shared" si="0"/>
        <v>3.8366762177650431</v>
      </c>
    </row>
    <row r="25" spans="1:8" ht="15.75" customHeight="1" x14ac:dyDescent="0.25">
      <c r="A25" s="39" t="s">
        <v>47</v>
      </c>
      <c r="B25" s="40" t="s">
        <v>81</v>
      </c>
      <c r="C25" s="31">
        <v>33</v>
      </c>
      <c r="D25" s="31">
        <v>44</v>
      </c>
      <c r="E25" s="31">
        <v>149</v>
      </c>
      <c r="F25" s="31">
        <v>327</v>
      </c>
      <c r="G25" s="31">
        <v>145</v>
      </c>
      <c r="H25" s="42">
        <f t="shared" si="0"/>
        <v>3.7263610315186249</v>
      </c>
    </row>
    <row r="26" spans="1:8" ht="15.75" customHeight="1" x14ac:dyDescent="0.25">
      <c r="A26" s="39" t="s">
        <v>48</v>
      </c>
      <c r="B26" s="40" t="s">
        <v>82</v>
      </c>
      <c r="C26" s="31">
        <v>129</v>
      </c>
      <c r="D26" s="31">
        <v>102</v>
      </c>
      <c r="E26" s="31">
        <v>165</v>
      </c>
      <c r="F26" s="31">
        <v>205</v>
      </c>
      <c r="G26" s="31">
        <v>97</v>
      </c>
      <c r="H26" s="42">
        <f t="shared" si="0"/>
        <v>3.0558739255014329</v>
      </c>
    </row>
    <row r="27" spans="1:8" ht="15.75" customHeight="1" x14ac:dyDescent="0.25">
      <c r="A27" s="39" t="s">
        <v>49</v>
      </c>
      <c r="B27" s="40" t="s">
        <v>83</v>
      </c>
      <c r="C27" s="31">
        <v>42</v>
      </c>
      <c r="D27" s="31">
        <v>38</v>
      </c>
      <c r="E27" s="31">
        <v>271</v>
      </c>
      <c r="F27" s="31">
        <v>254</v>
      </c>
      <c r="G27" s="31">
        <v>93</v>
      </c>
      <c r="H27" s="42">
        <f t="shared" si="0"/>
        <v>3.4555873925501435</v>
      </c>
    </row>
    <row r="28" spans="1:8" ht="15.75" customHeight="1" x14ac:dyDescent="0.25">
      <c r="A28" s="39" t="s">
        <v>50</v>
      </c>
      <c r="B28" s="40" t="s">
        <v>84</v>
      </c>
      <c r="C28" s="31">
        <v>45</v>
      </c>
      <c r="D28" s="31">
        <v>39</v>
      </c>
      <c r="E28" s="31">
        <v>173</v>
      </c>
      <c r="F28" s="31">
        <v>288</v>
      </c>
      <c r="G28" s="31">
        <v>153</v>
      </c>
      <c r="H28" s="42">
        <f t="shared" si="0"/>
        <v>3.6661891117478511</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15</v>
      </c>
      <c r="D30" s="31">
        <v>20</v>
      </c>
      <c r="E30" s="31">
        <v>98</v>
      </c>
      <c r="F30" s="31">
        <v>313</v>
      </c>
      <c r="G30" s="31">
        <v>252</v>
      </c>
      <c r="H30" s="42">
        <f t="shared" si="0"/>
        <v>4.0988538681948423</v>
      </c>
    </row>
    <row r="31" spans="1:8" ht="15.75" customHeight="1" x14ac:dyDescent="0.25">
      <c r="A31" s="39" t="s">
        <v>52</v>
      </c>
      <c r="B31" s="40" t="s">
        <v>86</v>
      </c>
      <c r="C31" s="31">
        <v>119</v>
      </c>
      <c r="D31" s="31">
        <v>109</v>
      </c>
      <c r="E31" s="31">
        <v>183</v>
      </c>
      <c r="F31" s="31">
        <v>207</v>
      </c>
      <c r="G31" s="31">
        <v>80</v>
      </c>
      <c r="H31" s="42">
        <f t="shared" si="0"/>
        <v>3.0286532951289398</v>
      </c>
    </row>
    <row r="32" spans="1:8" ht="15.75" customHeight="1" x14ac:dyDescent="0.25">
      <c r="A32" s="39" t="s">
        <v>53</v>
      </c>
      <c r="B32" s="40" t="s">
        <v>87</v>
      </c>
      <c r="C32" s="31">
        <v>62</v>
      </c>
      <c r="D32" s="31">
        <v>73</v>
      </c>
      <c r="E32" s="31">
        <v>142</v>
      </c>
      <c r="F32" s="31">
        <v>252</v>
      </c>
      <c r="G32" s="31">
        <v>169</v>
      </c>
      <c r="H32" s="42">
        <f t="shared" si="0"/>
        <v>3.5630372492836675</v>
      </c>
    </row>
    <row r="33" spans="1:8" ht="15.75" customHeight="1" x14ac:dyDescent="0.25">
      <c r="A33" s="39" t="s">
        <v>54</v>
      </c>
      <c r="B33" s="40" t="s">
        <v>88</v>
      </c>
      <c r="C33" s="31">
        <v>11</v>
      </c>
      <c r="D33" s="31">
        <v>12</v>
      </c>
      <c r="E33" s="31">
        <v>80</v>
      </c>
      <c r="F33" s="31">
        <v>281</v>
      </c>
      <c r="G33" s="31">
        <v>314</v>
      </c>
      <c r="H33" s="42">
        <f t="shared" si="0"/>
        <v>4.2535816618911175</v>
      </c>
    </row>
    <row r="34" spans="1:8" ht="15.75" customHeight="1" x14ac:dyDescent="0.25">
      <c r="A34" s="39" t="s">
        <v>55</v>
      </c>
      <c r="B34" s="40" t="s">
        <v>89</v>
      </c>
      <c r="C34" s="31">
        <v>68</v>
      </c>
      <c r="D34" s="31">
        <v>55</v>
      </c>
      <c r="E34" s="31">
        <v>183</v>
      </c>
      <c r="F34" s="31">
        <v>271</v>
      </c>
      <c r="G34" s="31">
        <v>121</v>
      </c>
      <c r="H34" s="42">
        <f t="shared" si="0"/>
        <v>3.4613180515759314</v>
      </c>
    </row>
    <row r="35" spans="1:8" ht="15.75" customHeight="1" x14ac:dyDescent="0.25">
      <c r="A35" s="39" t="s">
        <v>56</v>
      </c>
      <c r="B35" s="40" t="s">
        <v>90</v>
      </c>
      <c r="C35" s="31">
        <v>138</v>
      </c>
      <c r="D35" s="31">
        <v>103</v>
      </c>
      <c r="E35" s="31">
        <v>181</v>
      </c>
      <c r="F35" s="31">
        <v>181</v>
      </c>
      <c r="G35" s="31">
        <v>95</v>
      </c>
      <c r="H35" s="42">
        <f t="shared" si="0"/>
        <v>2.9885386819484241</v>
      </c>
    </row>
    <row r="36" spans="1:8" ht="15.75" customHeight="1" x14ac:dyDescent="0.25">
      <c r="A36" s="39" t="s">
        <v>57</v>
      </c>
      <c r="B36" s="40" t="s">
        <v>98</v>
      </c>
      <c r="C36" s="31">
        <v>21</v>
      </c>
      <c r="D36" s="31">
        <v>40</v>
      </c>
      <c r="E36" s="31">
        <v>167</v>
      </c>
      <c r="F36" s="31">
        <v>307</v>
      </c>
      <c r="G36" s="31">
        <v>161</v>
      </c>
      <c r="H36" s="42">
        <f t="shared" si="0"/>
        <v>3.7750716332378222</v>
      </c>
    </row>
    <row r="37" spans="1:8" ht="15.75" customHeight="1" x14ac:dyDescent="0.25">
      <c r="A37" s="39" t="s">
        <v>58</v>
      </c>
      <c r="B37" s="40" t="s">
        <v>91</v>
      </c>
      <c r="C37" s="31">
        <v>41</v>
      </c>
      <c r="D37" s="31">
        <v>61</v>
      </c>
      <c r="E37" s="31">
        <v>206</v>
      </c>
      <c r="F37" s="31">
        <v>286</v>
      </c>
      <c r="G37" s="31">
        <v>104</v>
      </c>
      <c r="H37" s="42">
        <f t="shared" si="0"/>
        <v>3.5028653295128942</v>
      </c>
    </row>
    <row r="38" spans="1:8" ht="15.75" customHeight="1" x14ac:dyDescent="0.25">
      <c r="A38" s="39" t="s">
        <v>59</v>
      </c>
      <c r="B38" s="40" t="s">
        <v>92</v>
      </c>
      <c r="C38" s="31">
        <v>67</v>
      </c>
      <c r="D38" s="31">
        <v>53</v>
      </c>
      <c r="E38" s="31">
        <v>232</v>
      </c>
      <c r="F38" s="31">
        <v>246</v>
      </c>
      <c r="G38" s="31">
        <v>100</v>
      </c>
      <c r="H38" s="42">
        <f t="shared" si="0"/>
        <v>3.3710601719197708</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38</v>
      </c>
      <c r="D40" s="31">
        <v>37</v>
      </c>
      <c r="E40" s="31">
        <v>204</v>
      </c>
      <c r="F40" s="31">
        <v>307</v>
      </c>
      <c r="G40" s="31">
        <v>112</v>
      </c>
      <c r="H40" s="42">
        <f t="shared" si="0"/>
        <v>3.5988538681948423</v>
      </c>
    </row>
    <row r="41" spans="1:8" ht="15.75" customHeight="1" x14ac:dyDescent="0.25">
      <c r="A41" s="39" t="s">
        <v>61</v>
      </c>
      <c r="B41" s="40" t="s">
        <v>94</v>
      </c>
      <c r="C41" s="31">
        <v>32</v>
      </c>
      <c r="D41" s="31">
        <v>36</v>
      </c>
      <c r="E41" s="31">
        <v>234</v>
      </c>
      <c r="F41" s="31">
        <v>293</v>
      </c>
      <c r="G41" s="31">
        <v>103</v>
      </c>
      <c r="H41" s="42">
        <f t="shared" si="0"/>
        <v>3.5716332378223496</v>
      </c>
    </row>
    <row r="42" spans="1:8" ht="15.75" customHeight="1" x14ac:dyDescent="0.25">
      <c r="A42" s="39" t="s">
        <v>62</v>
      </c>
      <c r="B42" s="40" t="s">
        <v>95</v>
      </c>
      <c r="C42" s="31">
        <v>33</v>
      </c>
      <c r="D42" s="31">
        <v>42</v>
      </c>
      <c r="E42" s="31">
        <v>232</v>
      </c>
      <c r="F42" s="31">
        <v>294</v>
      </c>
      <c r="G42" s="31">
        <v>97</v>
      </c>
      <c r="H42" s="42">
        <f t="shared" si="0"/>
        <v>3.5444126074498565</v>
      </c>
    </row>
    <row r="43" spans="1:8" ht="15.75" customHeight="1" x14ac:dyDescent="0.25">
      <c r="A43" s="39" t="s">
        <v>63</v>
      </c>
      <c r="B43" s="40" t="s">
        <v>96</v>
      </c>
      <c r="C43" s="31">
        <v>42</v>
      </c>
      <c r="D43" s="31">
        <v>59</v>
      </c>
      <c r="E43" s="31">
        <v>155</v>
      </c>
      <c r="F43" s="31">
        <v>323</v>
      </c>
      <c r="G43" s="31">
        <v>119</v>
      </c>
      <c r="H43" s="42">
        <f t="shared" si="0"/>
        <v>3.5988538681948423</v>
      </c>
    </row>
    <row r="44" spans="1:8" ht="15.75" customHeight="1" x14ac:dyDescent="0.25">
      <c r="A44" s="39" t="s">
        <v>64</v>
      </c>
      <c r="B44" s="40" t="s">
        <v>97</v>
      </c>
      <c r="C44" s="31">
        <v>34</v>
      </c>
      <c r="D44" s="31">
        <v>27</v>
      </c>
      <c r="E44" s="31">
        <v>181</v>
      </c>
      <c r="F44" s="31">
        <v>322</v>
      </c>
      <c r="G44" s="31">
        <v>134</v>
      </c>
      <c r="H44" s="42">
        <f t="shared" si="0"/>
        <v>3.7091690544412605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B00-000000000000}"/>
    <hyperlink ref="A1:B1" r:id="rId2" location="Dropdown_Menu!A1" display="Back to Dropdown Menu" xr:uid="{00000000-0004-0000-0B00-000001000000}"/>
  </hyperlinks>
  <pageMargins left="0.39370078740157483" right="0.35433070866141736" top="0.36" bottom="0.35" header="0.31496062992125984" footer="0.31496062992125984"/>
  <pageSetup paperSize="9" scale="83" orientation="landscape" r:id="rId3"/>
  <headerFooter>
    <oddFooter>&amp;R&amp;"Arial Narrow,Bold"&amp;KC00000eUniv@ Shoolini University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A1:H44"/>
  <sheetViews>
    <sheetView showGridLines="0" zoomScale="90" zoomScaleNormal="90" workbookViewId="0"/>
  </sheetViews>
  <sheetFormatPr defaultColWidth="9" defaultRowHeight="13.8" x14ac:dyDescent="0.25"/>
  <cols>
    <col min="1" max="1" width="3.44140625" style="37" customWidth="1"/>
    <col min="2" max="2" width="97.109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4.4" thickBot="1" x14ac:dyDescent="0.3">
      <c r="B1" s="46" t="s">
        <v>112</v>
      </c>
    </row>
    <row r="2" spans="1:8" ht="18" x14ac:dyDescent="0.25">
      <c r="A2" s="112" t="s">
        <v>669</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39</v>
      </c>
      <c r="D6" s="31">
        <v>51</v>
      </c>
      <c r="E6" s="31">
        <v>250</v>
      </c>
      <c r="F6" s="31">
        <v>636</v>
      </c>
      <c r="G6" s="31">
        <v>395</v>
      </c>
      <c r="H6" s="42">
        <f>((1*C6)+(2*D6)+(3*E6)+(4*F6)+(5*G6))/1371</f>
        <v>3.9460247994164841</v>
      </c>
    </row>
    <row r="7" spans="1:8" ht="15.75" customHeight="1" x14ac:dyDescent="0.25">
      <c r="A7" s="39" t="s">
        <v>32</v>
      </c>
      <c r="B7" s="40" t="s">
        <v>66</v>
      </c>
      <c r="C7" s="31">
        <v>46</v>
      </c>
      <c r="D7" s="31">
        <v>84</v>
      </c>
      <c r="E7" s="31">
        <v>274</v>
      </c>
      <c r="F7" s="31">
        <v>604</v>
      </c>
      <c r="G7" s="31">
        <v>363</v>
      </c>
      <c r="H7" s="42">
        <f t="shared" ref="H7:H44" si="0">((1*C7)+(2*D7)+(3*E7)+(4*F7)+(5*G7))/1371</f>
        <v>3.8417213712618525</v>
      </c>
    </row>
    <row r="8" spans="1:8" ht="15.75" customHeight="1" x14ac:dyDescent="0.25">
      <c r="A8" s="39" t="s">
        <v>33</v>
      </c>
      <c r="B8" s="40" t="s">
        <v>67</v>
      </c>
      <c r="C8" s="31">
        <v>41</v>
      </c>
      <c r="D8" s="31">
        <v>67</v>
      </c>
      <c r="E8" s="31">
        <v>266</v>
      </c>
      <c r="F8" s="31">
        <v>655</v>
      </c>
      <c r="G8" s="31">
        <v>342</v>
      </c>
      <c r="H8" s="42">
        <f t="shared" si="0"/>
        <v>3.8679795769511305</v>
      </c>
    </row>
    <row r="9" spans="1:8" ht="15.75" customHeight="1" x14ac:dyDescent="0.25">
      <c r="A9" s="39" t="s">
        <v>34</v>
      </c>
      <c r="B9" s="40" t="s">
        <v>68</v>
      </c>
      <c r="C9" s="31">
        <v>64</v>
      </c>
      <c r="D9" s="31">
        <v>118</v>
      </c>
      <c r="E9" s="31">
        <v>448</v>
      </c>
      <c r="F9" s="31">
        <v>499</v>
      </c>
      <c r="G9" s="31">
        <v>242</v>
      </c>
      <c r="H9" s="42">
        <f t="shared" si="0"/>
        <v>3.537563822027717</v>
      </c>
    </row>
    <row r="10" spans="1:8" ht="15.75" customHeight="1" x14ac:dyDescent="0.25">
      <c r="A10" s="39" t="s">
        <v>35</v>
      </c>
      <c r="B10" s="40" t="s">
        <v>69</v>
      </c>
      <c r="C10" s="31">
        <v>53</v>
      </c>
      <c r="D10" s="31">
        <v>124</v>
      </c>
      <c r="E10" s="31">
        <v>357</v>
      </c>
      <c r="F10" s="31">
        <v>587</v>
      </c>
      <c r="G10" s="31">
        <v>250</v>
      </c>
      <c r="H10" s="42">
        <f t="shared" si="0"/>
        <v>3.62509117432531</v>
      </c>
    </row>
    <row r="11" spans="1:8" ht="15.75" customHeight="1" x14ac:dyDescent="0.25">
      <c r="A11" s="39" t="s">
        <v>36</v>
      </c>
      <c r="B11" s="40" t="s">
        <v>70</v>
      </c>
      <c r="C11" s="31">
        <v>52</v>
      </c>
      <c r="D11" s="31">
        <v>70</v>
      </c>
      <c r="E11" s="31">
        <v>254</v>
      </c>
      <c r="F11" s="31">
        <v>640</v>
      </c>
      <c r="G11" s="31">
        <v>355</v>
      </c>
      <c r="H11" s="42">
        <f t="shared" si="0"/>
        <v>3.8577680525164113</v>
      </c>
    </row>
    <row r="12" spans="1:8" ht="15.75" customHeight="1" x14ac:dyDescent="0.25">
      <c r="A12" s="39" t="s">
        <v>37</v>
      </c>
      <c r="B12" s="40" t="s">
        <v>71</v>
      </c>
      <c r="C12" s="31">
        <v>132</v>
      </c>
      <c r="D12" s="31">
        <v>201</v>
      </c>
      <c r="E12" s="31">
        <v>330</v>
      </c>
      <c r="F12" s="31">
        <v>468</v>
      </c>
      <c r="G12" s="31">
        <v>240</v>
      </c>
      <c r="H12" s="42">
        <f t="shared" si="0"/>
        <v>3.3522975929978118</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68</v>
      </c>
      <c r="D14" s="31">
        <v>95</v>
      </c>
      <c r="E14" s="31">
        <v>351</v>
      </c>
      <c r="F14" s="31">
        <v>604</v>
      </c>
      <c r="G14" s="31">
        <v>253</v>
      </c>
      <c r="H14" s="42">
        <f t="shared" si="0"/>
        <v>3.6411378555798688</v>
      </c>
    </row>
    <row r="15" spans="1:8" ht="15.75" customHeight="1" x14ac:dyDescent="0.25">
      <c r="A15" s="39" t="s">
        <v>39</v>
      </c>
      <c r="B15" s="40" t="s">
        <v>73</v>
      </c>
      <c r="C15" s="31">
        <v>100</v>
      </c>
      <c r="D15" s="31">
        <v>125</v>
      </c>
      <c r="E15" s="31">
        <v>342</v>
      </c>
      <c r="F15" s="31">
        <v>567</v>
      </c>
      <c r="G15" s="31">
        <v>237</v>
      </c>
      <c r="H15" s="42">
        <f t="shared" si="0"/>
        <v>3.522246535375638</v>
      </c>
    </row>
    <row r="16" spans="1:8" ht="15.75" customHeight="1" x14ac:dyDescent="0.25">
      <c r="A16" s="39" t="s">
        <v>40</v>
      </c>
      <c r="B16" s="40" t="s">
        <v>74</v>
      </c>
      <c r="C16" s="31">
        <v>113</v>
      </c>
      <c r="D16" s="31">
        <v>165</v>
      </c>
      <c r="E16" s="31">
        <v>322</v>
      </c>
      <c r="F16" s="31">
        <v>519</v>
      </c>
      <c r="G16" s="31">
        <v>252</v>
      </c>
      <c r="H16" s="42">
        <f t="shared" si="0"/>
        <v>3.460977388767323</v>
      </c>
    </row>
    <row r="17" spans="1:8" ht="15.75" customHeight="1" x14ac:dyDescent="0.25">
      <c r="A17" s="39" t="s">
        <v>41</v>
      </c>
      <c r="B17" s="40" t="s">
        <v>75</v>
      </c>
      <c r="C17" s="31">
        <v>85</v>
      </c>
      <c r="D17" s="31">
        <v>127</v>
      </c>
      <c r="E17" s="31">
        <v>446</v>
      </c>
      <c r="F17" s="31">
        <v>511</v>
      </c>
      <c r="G17" s="31">
        <v>202</v>
      </c>
      <c r="H17" s="42">
        <f t="shared" si="0"/>
        <v>3.4507658643326038</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63</v>
      </c>
      <c r="D19" s="31">
        <v>93</v>
      </c>
      <c r="E19" s="31">
        <v>332</v>
      </c>
      <c r="F19" s="31">
        <v>625</v>
      </c>
      <c r="G19" s="31">
        <v>258</v>
      </c>
      <c r="H19" s="42">
        <f t="shared" si="0"/>
        <v>3.6725018234865061</v>
      </c>
    </row>
    <row r="20" spans="1:8" ht="15.75" customHeight="1" x14ac:dyDescent="0.25">
      <c r="A20" s="39" t="s">
        <v>43</v>
      </c>
      <c r="B20" s="40" t="s">
        <v>77</v>
      </c>
      <c r="C20" s="31">
        <v>60</v>
      </c>
      <c r="D20" s="31">
        <v>97</v>
      </c>
      <c r="E20" s="31">
        <v>375</v>
      </c>
      <c r="F20" s="31">
        <v>612</v>
      </c>
      <c r="G20" s="31">
        <v>227</v>
      </c>
      <c r="H20" s="42">
        <f t="shared" si="0"/>
        <v>3.6192560175054704</v>
      </c>
    </row>
    <row r="21" spans="1:8" ht="15.75" customHeight="1" x14ac:dyDescent="0.25">
      <c r="A21" s="39" t="s">
        <v>44</v>
      </c>
      <c r="B21" s="40" t="s">
        <v>78</v>
      </c>
      <c r="C21" s="31">
        <v>68</v>
      </c>
      <c r="D21" s="31">
        <v>76</v>
      </c>
      <c r="E21" s="31">
        <v>280</v>
      </c>
      <c r="F21" s="31">
        <v>588</v>
      </c>
      <c r="G21" s="31">
        <v>359</v>
      </c>
      <c r="H21" s="42">
        <f t="shared" si="0"/>
        <v>3.7979576951130563</v>
      </c>
    </row>
    <row r="22" spans="1:8" ht="15.75" customHeight="1" x14ac:dyDescent="0.25">
      <c r="A22" s="39" t="s">
        <v>45</v>
      </c>
      <c r="B22" s="40" t="s">
        <v>79</v>
      </c>
      <c r="C22" s="31">
        <v>72</v>
      </c>
      <c r="D22" s="31">
        <v>77</v>
      </c>
      <c r="E22" s="31">
        <v>342</v>
      </c>
      <c r="F22" s="31">
        <v>566</v>
      </c>
      <c r="G22" s="31">
        <v>314</v>
      </c>
      <c r="H22" s="42">
        <f t="shared" si="0"/>
        <v>3.709700948212983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69</v>
      </c>
      <c r="D24" s="31">
        <v>61</v>
      </c>
      <c r="E24" s="31">
        <v>271</v>
      </c>
      <c r="F24" s="31">
        <v>624</v>
      </c>
      <c r="G24" s="31">
        <v>346</v>
      </c>
      <c r="H24" s="42">
        <f t="shared" si="0"/>
        <v>3.8147337709700948</v>
      </c>
    </row>
    <row r="25" spans="1:8" ht="15.75" customHeight="1" x14ac:dyDescent="0.25">
      <c r="A25" s="39" t="s">
        <v>47</v>
      </c>
      <c r="B25" s="40" t="s">
        <v>81</v>
      </c>
      <c r="C25" s="31">
        <v>86</v>
      </c>
      <c r="D25" s="31">
        <v>79</v>
      </c>
      <c r="E25" s="31">
        <v>300</v>
      </c>
      <c r="F25" s="31">
        <v>620</v>
      </c>
      <c r="G25" s="31">
        <v>286</v>
      </c>
      <c r="H25" s="42">
        <f t="shared" si="0"/>
        <v>3.6863603209336251</v>
      </c>
    </row>
    <row r="26" spans="1:8" ht="15.75" customHeight="1" x14ac:dyDescent="0.25">
      <c r="A26" s="39" t="s">
        <v>48</v>
      </c>
      <c r="B26" s="40" t="s">
        <v>82</v>
      </c>
      <c r="C26" s="31">
        <v>300</v>
      </c>
      <c r="D26" s="31">
        <v>205</v>
      </c>
      <c r="E26" s="31">
        <v>296</v>
      </c>
      <c r="F26" s="31">
        <v>385</v>
      </c>
      <c r="G26" s="31">
        <v>185</v>
      </c>
      <c r="H26" s="42">
        <f t="shared" si="0"/>
        <v>2.9635302698760029</v>
      </c>
    </row>
    <row r="27" spans="1:8" ht="15.75" customHeight="1" x14ac:dyDescent="0.25">
      <c r="A27" s="39" t="s">
        <v>49</v>
      </c>
      <c r="B27" s="40" t="s">
        <v>83</v>
      </c>
      <c r="C27" s="31">
        <v>108</v>
      </c>
      <c r="D27" s="31">
        <v>108</v>
      </c>
      <c r="E27" s="31">
        <v>566</v>
      </c>
      <c r="F27" s="31">
        <v>426</v>
      </c>
      <c r="G27" s="31">
        <v>163</v>
      </c>
      <c r="H27" s="42">
        <f t="shared" si="0"/>
        <v>3.3121808898614149</v>
      </c>
    </row>
    <row r="28" spans="1:8" ht="15.75" customHeight="1" x14ac:dyDescent="0.25">
      <c r="A28" s="39" t="s">
        <v>50</v>
      </c>
      <c r="B28" s="40" t="s">
        <v>84</v>
      </c>
      <c r="C28" s="31">
        <v>111</v>
      </c>
      <c r="D28" s="31">
        <v>103</v>
      </c>
      <c r="E28" s="31">
        <v>383</v>
      </c>
      <c r="F28" s="31">
        <v>502</v>
      </c>
      <c r="G28" s="31">
        <v>272</v>
      </c>
      <c r="H28" s="42">
        <f t="shared" si="0"/>
        <v>3.5258935083880378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31</v>
      </c>
      <c r="D30" s="31">
        <v>48</v>
      </c>
      <c r="E30" s="31">
        <v>197</v>
      </c>
      <c r="F30" s="31">
        <v>586</v>
      </c>
      <c r="G30" s="31">
        <v>509</v>
      </c>
      <c r="H30" s="42">
        <f t="shared" si="0"/>
        <v>4.0897155361050332</v>
      </c>
    </row>
    <row r="31" spans="1:8" ht="15.75" customHeight="1" x14ac:dyDescent="0.25">
      <c r="A31" s="39" t="s">
        <v>52</v>
      </c>
      <c r="B31" s="40" t="s">
        <v>86</v>
      </c>
      <c r="C31" s="31">
        <v>306</v>
      </c>
      <c r="D31" s="31">
        <v>222</v>
      </c>
      <c r="E31" s="31">
        <v>362</v>
      </c>
      <c r="F31" s="31">
        <v>332</v>
      </c>
      <c r="G31" s="31">
        <v>149</v>
      </c>
      <c r="H31" s="42">
        <f t="shared" si="0"/>
        <v>2.8512035010940919</v>
      </c>
    </row>
    <row r="32" spans="1:8" ht="15.75" customHeight="1" x14ac:dyDescent="0.25">
      <c r="A32" s="39" t="s">
        <v>53</v>
      </c>
      <c r="B32" s="40" t="s">
        <v>87</v>
      </c>
      <c r="C32" s="31">
        <v>179</v>
      </c>
      <c r="D32" s="31">
        <v>162</v>
      </c>
      <c r="E32" s="31">
        <v>331</v>
      </c>
      <c r="F32" s="31">
        <v>462</v>
      </c>
      <c r="G32" s="31">
        <v>237</v>
      </c>
      <c r="H32" s="42">
        <f t="shared" si="0"/>
        <v>3.3034281546316557</v>
      </c>
    </row>
    <row r="33" spans="1:8" ht="15.75" customHeight="1" x14ac:dyDescent="0.25">
      <c r="A33" s="39" t="s">
        <v>54</v>
      </c>
      <c r="B33" s="40" t="s">
        <v>88</v>
      </c>
      <c r="C33" s="31">
        <v>16</v>
      </c>
      <c r="D33" s="31">
        <v>26</v>
      </c>
      <c r="E33" s="31">
        <v>168</v>
      </c>
      <c r="F33" s="31">
        <v>528</v>
      </c>
      <c r="G33" s="31">
        <v>633</v>
      </c>
      <c r="H33" s="42">
        <f t="shared" si="0"/>
        <v>4.2662290299051788</v>
      </c>
    </row>
    <row r="34" spans="1:8" ht="15.75" customHeight="1" x14ac:dyDescent="0.25">
      <c r="A34" s="39" t="s">
        <v>55</v>
      </c>
      <c r="B34" s="40" t="s">
        <v>89</v>
      </c>
      <c r="C34" s="31">
        <v>127</v>
      </c>
      <c r="D34" s="31">
        <v>125</v>
      </c>
      <c r="E34" s="31">
        <v>410</v>
      </c>
      <c r="F34" s="31">
        <v>485</v>
      </c>
      <c r="G34" s="31">
        <v>224</v>
      </c>
      <c r="H34" s="42">
        <f t="shared" si="0"/>
        <v>3.4040846097738875</v>
      </c>
    </row>
    <row r="35" spans="1:8" ht="15.75" customHeight="1" x14ac:dyDescent="0.25">
      <c r="A35" s="39" t="s">
        <v>56</v>
      </c>
      <c r="B35" s="40" t="s">
        <v>90</v>
      </c>
      <c r="C35" s="31">
        <v>330</v>
      </c>
      <c r="D35" s="31">
        <v>229</v>
      </c>
      <c r="E35" s="31">
        <v>352</v>
      </c>
      <c r="F35" s="31">
        <v>302</v>
      </c>
      <c r="G35" s="31">
        <v>158</v>
      </c>
      <c r="H35" s="42">
        <f t="shared" si="0"/>
        <v>2.8023340627279358</v>
      </c>
    </row>
    <row r="36" spans="1:8" ht="15.75" customHeight="1" x14ac:dyDescent="0.25">
      <c r="A36" s="39" t="s">
        <v>57</v>
      </c>
      <c r="B36" s="40" t="s">
        <v>98</v>
      </c>
      <c r="C36" s="31">
        <v>55</v>
      </c>
      <c r="D36" s="31">
        <v>74</v>
      </c>
      <c r="E36" s="31">
        <v>328</v>
      </c>
      <c r="F36" s="31">
        <v>608</v>
      </c>
      <c r="G36" s="31">
        <v>304</v>
      </c>
      <c r="H36" s="42">
        <f t="shared" si="0"/>
        <v>3.7483588621444199</v>
      </c>
    </row>
    <row r="37" spans="1:8" ht="15.75" customHeight="1" x14ac:dyDescent="0.25">
      <c r="A37" s="39" t="s">
        <v>58</v>
      </c>
      <c r="B37" s="40" t="s">
        <v>91</v>
      </c>
      <c r="C37" s="31">
        <v>103</v>
      </c>
      <c r="D37" s="31">
        <v>114</v>
      </c>
      <c r="E37" s="31">
        <v>429</v>
      </c>
      <c r="F37" s="31">
        <v>525</v>
      </c>
      <c r="G37" s="31">
        <v>200</v>
      </c>
      <c r="H37" s="42">
        <f t="shared" si="0"/>
        <v>3.4412837345003648</v>
      </c>
    </row>
    <row r="38" spans="1:8" ht="15.75" customHeight="1" x14ac:dyDescent="0.25">
      <c r="A38" s="39" t="s">
        <v>59</v>
      </c>
      <c r="B38" s="40" t="s">
        <v>92</v>
      </c>
      <c r="C38" s="31">
        <v>166</v>
      </c>
      <c r="D38" s="31">
        <v>142</v>
      </c>
      <c r="E38" s="31">
        <v>440</v>
      </c>
      <c r="F38" s="31">
        <v>431</v>
      </c>
      <c r="G38" s="31">
        <v>192</v>
      </c>
      <c r="H38" s="42">
        <f t="shared" si="0"/>
        <v>3.24872355944566</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78</v>
      </c>
      <c r="D40" s="31">
        <v>80</v>
      </c>
      <c r="E40" s="31">
        <v>405</v>
      </c>
      <c r="F40" s="31">
        <v>584</v>
      </c>
      <c r="G40" s="31">
        <v>224</v>
      </c>
      <c r="H40" s="42">
        <f t="shared" si="0"/>
        <v>3.5805981035740335</v>
      </c>
    </row>
    <row r="41" spans="1:8" ht="15.75" customHeight="1" x14ac:dyDescent="0.25">
      <c r="A41" s="39" t="s">
        <v>61</v>
      </c>
      <c r="B41" s="40" t="s">
        <v>94</v>
      </c>
      <c r="C41" s="31">
        <v>69</v>
      </c>
      <c r="D41" s="31">
        <v>78</v>
      </c>
      <c r="E41" s="31">
        <v>424</v>
      </c>
      <c r="F41" s="31">
        <v>599</v>
      </c>
      <c r="G41" s="31">
        <v>201</v>
      </c>
      <c r="H41" s="42">
        <f t="shared" si="0"/>
        <v>3.5725747629467541</v>
      </c>
    </row>
    <row r="42" spans="1:8" ht="15.75" customHeight="1" x14ac:dyDescent="0.25">
      <c r="A42" s="39" t="s">
        <v>62</v>
      </c>
      <c r="B42" s="40" t="s">
        <v>95</v>
      </c>
      <c r="C42" s="31">
        <v>68</v>
      </c>
      <c r="D42" s="31">
        <v>99</v>
      </c>
      <c r="E42" s="31">
        <v>482</v>
      </c>
      <c r="F42" s="31">
        <v>524</v>
      </c>
      <c r="G42" s="31">
        <v>198</v>
      </c>
      <c r="H42" s="42">
        <f t="shared" si="0"/>
        <v>3.4996353026987599</v>
      </c>
    </row>
    <row r="43" spans="1:8" ht="15.75" customHeight="1" x14ac:dyDescent="0.25">
      <c r="A43" s="39" t="s">
        <v>63</v>
      </c>
      <c r="B43" s="40" t="s">
        <v>96</v>
      </c>
      <c r="C43" s="31">
        <v>88</v>
      </c>
      <c r="D43" s="31">
        <v>117</v>
      </c>
      <c r="E43" s="31">
        <v>323</v>
      </c>
      <c r="F43" s="31">
        <v>611</v>
      </c>
      <c r="G43" s="31">
        <v>232</v>
      </c>
      <c r="H43" s="42">
        <f t="shared" si="0"/>
        <v>3.5703865791393143</v>
      </c>
    </row>
    <row r="44" spans="1:8" ht="15.75" customHeight="1" x14ac:dyDescent="0.25">
      <c r="A44" s="39" t="s">
        <v>64</v>
      </c>
      <c r="B44" s="40" t="s">
        <v>97</v>
      </c>
      <c r="C44" s="31">
        <v>77</v>
      </c>
      <c r="D44" s="31">
        <v>66</v>
      </c>
      <c r="E44" s="31">
        <v>360</v>
      </c>
      <c r="F44" s="31">
        <v>574</v>
      </c>
      <c r="G44" s="31">
        <v>294</v>
      </c>
      <c r="H44" s="42">
        <f t="shared" si="0"/>
        <v>3.6870897155361049</v>
      </c>
    </row>
  </sheetData>
  <mergeCells count="16">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B1" r:id="rId1" location="Dropdown_Menu!A1" xr:uid="{00000000-0004-0000-0C00-000000000000}"/>
  </hyperlinks>
  <pageMargins left="0.39370078740157483" right="0.35433070866141736" top="0.32" bottom="0.45" header="0.31496062992125984" footer="0.2"/>
  <pageSetup paperSize="9" scale="83" orientation="landscape" r:id="rId2"/>
  <headerFooter>
    <oddFooter>&amp;R&amp;"Arial Narrow,Bold"&amp;KC00000eUniv@ Shoolini University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670</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6</v>
      </c>
      <c r="D6" s="31">
        <v>7</v>
      </c>
      <c r="E6" s="31">
        <v>40</v>
      </c>
      <c r="F6" s="31">
        <v>121</v>
      </c>
      <c r="G6" s="31">
        <v>82</v>
      </c>
      <c r="H6" s="42">
        <f>((1*C6)+(2*D6)+(3*E6)+(4*F6)+(5*G6))/256</f>
        <v>4.0390625</v>
      </c>
    </row>
    <row r="7" spans="1:8" ht="15.75" customHeight="1" x14ac:dyDescent="0.25">
      <c r="A7" s="39" t="s">
        <v>32</v>
      </c>
      <c r="B7" s="40" t="s">
        <v>66</v>
      </c>
      <c r="C7" s="31">
        <v>7</v>
      </c>
      <c r="D7" s="31">
        <v>11</v>
      </c>
      <c r="E7" s="31">
        <v>38</v>
      </c>
      <c r="F7" s="31">
        <v>127</v>
      </c>
      <c r="G7" s="31">
        <v>73</v>
      </c>
      <c r="H7" s="42">
        <f t="shared" ref="H7:H44" si="0">((1*C7)+(2*D7)+(3*E7)+(4*F7)+(5*G7))/256</f>
        <v>3.96875</v>
      </c>
    </row>
    <row r="8" spans="1:8" ht="15.75" customHeight="1" x14ac:dyDescent="0.25">
      <c r="A8" s="39" t="s">
        <v>33</v>
      </c>
      <c r="B8" s="40" t="s">
        <v>67</v>
      </c>
      <c r="C8" s="31">
        <v>4</v>
      </c>
      <c r="D8" s="31">
        <v>12</v>
      </c>
      <c r="E8" s="31">
        <v>40</v>
      </c>
      <c r="F8" s="31">
        <v>125</v>
      </c>
      <c r="G8" s="31">
        <v>75</v>
      </c>
      <c r="H8" s="42">
        <f t="shared" si="0"/>
        <v>3.99609375</v>
      </c>
    </row>
    <row r="9" spans="1:8" ht="15.75" customHeight="1" x14ac:dyDescent="0.25">
      <c r="A9" s="39" t="s">
        <v>34</v>
      </c>
      <c r="B9" s="40" t="s">
        <v>68</v>
      </c>
      <c r="C9" s="31">
        <v>7</v>
      </c>
      <c r="D9" s="31">
        <v>14</v>
      </c>
      <c r="E9" s="31">
        <v>60</v>
      </c>
      <c r="F9" s="31">
        <v>115</v>
      </c>
      <c r="G9" s="31">
        <v>60</v>
      </c>
      <c r="H9" s="42">
        <f t="shared" si="0"/>
        <v>3.80859375</v>
      </c>
    </row>
    <row r="10" spans="1:8" ht="15.75" customHeight="1" x14ac:dyDescent="0.25">
      <c r="A10" s="39" t="s">
        <v>35</v>
      </c>
      <c r="B10" s="40" t="s">
        <v>69</v>
      </c>
      <c r="C10" s="31">
        <v>6</v>
      </c>
      <c r="D10" s="31">
        <v>14</v>
      </c>
      <c r="E10" s="31">
        <v>47</v>
      </c>
      <c r="F10" s="31">
        <v>133</v>
      </c>
      <c r="G10" s="31">
        <v>56</v>
      </c>
      <c r="H10" s="42">
        <f t="shared" si="0"/>
        <v>3.85546875</v>
      </c>
    </row>
    <row r="11" spans="1:8" ht="15.75" customHeight="1" x14ac:dyDescent="0.25">
      <c r="A11" s="39" t="s">
        <v>36</v>
      </c>
      <c r="B11" s="40" t="s">
        <v>70</v>
      </c>
      <c r="C11" s="31">
        <v>7</v>
      </c>
      <c r="D11" s="31">
        <v>9</v>
      </c>
      <c r="E11" s="31">
        <v>46</v>
      </c>
      <c r="F11" s="31">
        <v>121</v>
      </c>
      <c r="G11" s="31">
        <v>73</v>
      </c>
      <c r="H11" s="42">
        <f t="shared" si="0"/>
        <v>3.953125</v>
      </c>
    </row>
    <row r="12" spans="1:8" ht="15.75" customHeight="1" x14ac:dyDescent="0.25">
      <c r="A12" s="39" t="s">
        <v>37</v>
      </c>
      <c r="B12" s="40" t="s">
        <v>71</v>
      </c>
      <c r="C12" s="31">
        <v>24</v>
      </c>
      <c r="D12" s="31">
        <v>32</v>
      </c>
      <c r="E12" s="31">
        <v>61</v>
      </c>
      <c r="F12" s="31">
        <v>96</v>
      </c>
      <c r="G12" s="31">
        <v>43</v>
      </c>
      <c r="H12" s="42">
        <f t="shared" si="0"/>
        <v>3.3984375</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11</v>
      </c>
      <c r="D14" s="31">
        <v>8</v>
      </c>
      <c r="E14" s="31">
        <v>73</v>
      </c>
      <c r="F14" s="31">
        <v>117</v>
      </c>
      <c r="G14" s="31">
        <v>47</v>
      </c>
      <c r="H14" s="42">
        <f t="shared" si="0"/>
        <v>3.70703125</v>
      </c>
    </row>
    <row r="15" spans="1:8" ht="15.75" customHeight="1" x14ac:dyDescent="0.25">
      <c r="A15" s="39" t="s">
        <v>39</v>
      </c>
      <c r="B15" s="40" t="s">
        <v>73</v>
      </c>
      <c r="C15" s="31">
        <v>16</v>
      </c>
      <c r="D15" s="31">
        <v>14</v>
      </c>
      <c r="E15" s="31">
        <v>67</v>
      </c>
      <c r="F15" s="31">
        <v>114</v>
      </c>
      <c r="G15" s="31">
        <v>45</v>
      </c>
      <c r="H15" s="42">
        <f t="shared" si="0"/>
        <v>3.6171875</v>
      </c>
    </row>
    <row r="16" spans="1:8" ht="15.75" customHeight="1" x14ac:dyDescent="0.25">
      <c r="A16" s="39" t="s">
        <v>40</v>
      </c>
      <c r="B16" s="40" t="s">
        <v>74</v>
      </c>
      <c r="C16" s="31">
        <v>18</v>
      </c>
      <c r="D16" s="31">
        <v>16</v>
      </c>
      <c r="E16" s="31">
        <v>58</v>
      </c>
      <c r="F16" s="31">
        <v>117</v>
      </c>
      <c r="G16" s="31">
        <v>47</v>
      </c>
      <c r="H16" s="42">
        <f t="shared" si="0"/>
        <v>3.62109375</v>
      </c>
    </row>
    <row r="17" spans="1:8" ht="15.75" customHeight="1" x14ac:dyDescent="0.25">
      <c r="A17" s="39" t="s">
        <v>41</v>
      </c>
      <c r="B17" s="40" t="s">
        <v>75</v>
      </c>
      <c r="C17" s="31">
        <v>8</v>
      </c>
      <c r="D17" s="31">
        <v>12</v>
      </c>
      <c r="E17" s="31">
        <v>70</v>
      </c>
      <c r="F17" s="31">
        <v>126</v>
      </c>
      <c r="G17" s="31">
        <v>40</v>
      </c>
      <c r="H17" s="42">
        <f t="shared" si="0"/>
        <v>3.6953125</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6</v>
      </c>
      <c r="D19" s="31">
        <v>16</v>
      </c>
      <c r="E19" s="31">
        <v>65</v>
      </c>
      <c r="F19" s="31">
        <v>124</v>
      </c>
      <c r="G19" s="31">
        <v>45</v>
      </c>
      <c r="H19" s="42">
        <f t="shared" si="0"/>
        <v>3.7265625</v>
      </c>
    </row>
    <row r="20" spans="1:8" ht="15.75" customHeight="1" x14ac:dyDescent="0.25">
      <c r="A20" s="39" t="s">
        <v>43</v>
      </c>
      <c r="B20" s="40" t="s">
        <v>77</v>
      </c>
      <c r="C20" s="31">
        <v>8</v>
      </c>
      <c r="D20" s="31">
        <v>9</v>
      </c>
      <c r="E20" s="31">
        <v>70</v>
      </c>
      <c r="F20" s="31">
        <v>121</v>
      </c>
      <c r="G20" s="31">
        <v>48</v>
      </c>
      <c r="H20" s="42">
        <f t="shared" si="0"/>
        <v>3.75</v>
      </c>
    </row>
    <row r="21" spans="1:8" ht="15.75" customHeight="1" x14ac:dyDescent="0.25">
      <c r="A21" s="39" t="s">
        <v>44</v>
      </c>
      <c r="B21" s="40" t="s">
        <v>78</v>
      </c>
      <c r="C21" s="31">
        <v>13</v>
      </c>
      <c r="D21" s="31">
        <v>15</v>
      </c>
      <c r="E21" s="31">
        <v>48</v>
      </c>
      <c r="F21" s="31">
        <v>120</v>
      </c>
      <c r="G21" s="31">
        <v>60</v>
      </c>
      <c r="H21" s="42">
        <f t="shared" si="0"/>
        <v>3.77734375</v>
      </c>
    </row>
    <row r="22" spans="1:8" ht="15.75" customHeight="1" x14ac:dyDescent="0.25">
      <c r="A22" s="39" t="s">
        <v>45</v>
      </c>
      <c r="B22" s="40" t="s">
        <v>79</v>
      </c>
      <c r="C22" s="31">
        <v>11</v>
      </c>
      <c r="D22" s="31">
        <v>13</v>
      </c>
      <c r="E22" s="31">
        <v>62</v>
      </c>
      <c r="F22" s="31">
        <v>115</v>
      </c>
      <c r="G22" s="31">
        <v>55</v>
      </c>
      <c r="H22" s="42">
        <f t="shared" si="0"/>
        <v>3.7421875</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12</v>
      </c>
      <c r="D24" s="31">
        <v>12</v>
      </c>
      <c r="E24" s="31">
        <v>50</v>
      </c>
      <c r="F24" s="31">
        <v>123</v>
      </c>
      <c r="G24" s="31">
        <v>59</v>
      </c>
      <c r="H24" s="42">
        <f t="shared" si="0"/>
        <v>3.80078125</v>
      </c>
    </row>
    <row r="25" spans="1:8" ht="15.75" customHeight="1" x14ac:dyDescent="0.25">
      <c r="A25" s="39" t="s">
        <v>47</v>
      </c>
      <c r="B25" s="40" t="s">
        <v>81</v>
      </c>
      <c r="C25" s="31">
        <v>10</v>
      </c>
      <c r="D25" s="31">
        <v>15</v>
      </c>
      <c r="E25" s="31">
        <v>54</v>
      </c>
      <c r="F25" s="31">
        <v>120</v>
      </c>
      <c r="G25" s="31">
        <v>57</v>
      </c>
      <c r="H25" s="42">
        <f t="shared" si="0"/>
        <v>3.77734375</v>
      </c>
    </row>
    <row r="26" spans="1:8" ht="15.75" customHeight="1" x14ac:dyDescent="0.25">
      <c r="A26" s="39" t="s">
        <v>48</v>
      </c>
      <c r="B26" s="40" t="s">
        <v>82</v>
      </c>
      <c r="C26" s="31">
        <v>41</v>
      </c>
      <c r="D26" s="31">
        <v>25</v>
      </c>
      <c r="E26" s="31">
        <v>58</v>
      </c>
      <c r="F26" s="31">
        <v>94</v>
      </c>
      <c r="G26" s="31">
        <v>38</v>
      </c>
      <c r="H26" s="42">
        <f t="shared" si="0"/>
        <v>3.24609375</v>
      </c>
    </row>
    <row r="27" spans="1:8" ht="15.75" customHeight="1" x14ac:dyDescent="0.25">
      <c r="A27" s="39" t="s">
        <v>49</v>
      </c>
      <c r="B27" s="40" t="s">
        <v>83</v>
      </c>
      <c r="C27" s="31">
        <v>15</v>
      </c>
      <c r="D27" s="31">
        <v>11</v>
      </c>
      <c r="E27" s="31">
        <v>78</v>
      </c>
      <c r="F27" s="31">
        <v>104</v>
      </c>
      <c r="G27" s="31">
        <v>48</v>
      </c>
      <c r="H27" s="42">
        <f t="shared" si="0"/>
        <v>3.62109375</v>
      </c>
    </row>
    <row r="28" spans="1:8" ht="15.75" customHeight="1" x14ac:dyDescent="0.25">
      <c r="A28" s="39" t="s">
        <v>50</v>
      </c>
      <c r="B28" s="40" t="s">
        <v>84</v>
      </c>
      <c r="C28" s="31">
        <v>18</v>
      </c>
      <c r="D28" s="31">
        <v>14</v>
      </c>
      <c r="E28" s="31">
        <v>51</v>
      </c>
      <c r="F28" s="31">
        <v>99</v>
      </c>
      <c r="G28" s="31">
        <v>74</v>
      </c>
      <c r="H28" s="42">
        <f t="shared" si="0"/>
        <v>3.76953125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7</v>
      </c>
      <c r="D30" s="31">
        <v>4</v>
      </c>
      <c r="E30" s="31">
        <v>40</v>
      </c>
      <c r="F30" s="31">
        <v>119</v>
      </c>
      <c r="G30" s="31">
        <v>86</v>
      </c>
      <c r="H30" s="42">
        <f t="shared" si="0"/>
        <v>4.06640625</v>
      </c>
    </row>
    <row r="31" spans="1:8" ht="15.75" customHeight="1" x14ac:dyDescent="0.25">
      <c r="A31" s="39" t="s">
        <v>52</v>
      </c>
      <c r="B31" s="40" t="s">
        <v>86</v>
      </c>
      <c r="C31" s="31">
        <v>35</v>
      </c>
      <c r="D31" s="31">
        <v>25</v>
      </c>
      <c r="E31" s="31">
        <v>62</v>
      </c>
      <c r="F31" s="31">
        <v>88</v>
      </c>
      <c r="G31" s="31">
        <v>46</v>
      </c>
      <c r="H31" s="42">
        <f t="shared" si="0"/>
        <v>3.33203125</v>
      </c>
    </row>
    <row r="32" spans="1:8" ht="15.75" customHeight="1" x14ac:dyDescent="0.25">
      <c r="A32" s="39" t="s">
        <v>53</v>
      </c>
      <c r="B32" s="40" t="s">
        <v>87</v>
      </c>
      <c r="C32" s="31">
        <v>15</v>
      </c>
      <c r="D32" s="31">
        <v>14</v>
      </c>
      <c r="E32" s="31">
        <v>36</v>
      </c>
      <c r="F32" s="31">
        <v>107</v>
      </c>
      <c r="G32" s="31">
        <v>84</v>
      </c>
      <c r="H32" s="42">
        <f t="shared" si="0"/>
        <v>3.90234375</v>
      </c>
    </row>
    <row r="33" spans="1:8" ht="15.75" customHeight="1" x14ac:dyDescent="0.25">
      <c r="A33" s="39" t="s">
        <v>54</v>
      </c>
      <c r="B33" s="40" t="s">
        <v>88</v>
      </c>
      <c r="C33" s="31">
        <v>5</v>
      </c>
      <c r="D33" s="31">
        <v>2</v>
      </c>
      <c r="E33" s="31">
        <v>25</v>
      </c>
      <c r="F33" s="31">
        <v>104</v>
      </c>
      <c r="G33" s="31">
        <v>120</v>
      </c>
      <c r="H33" s="42">
        <f t="shared" si="0"/>
        <v>4.296875</v>
      </c>
    </row>
    <row r="34" spans="1:8" ht="15.75" customHeight="1" x14ac:dyDescent="0.25">
      <c r="A34" s="39" t="s">
        <v>55</v>
      </c>
      <c r="B34" s="40" t="s">
        <v>89</v>
      </c>
      <c r="C34" s="31">
        <v>26</v>
      </c>
      <c r="D34" s="31">
        <v>17</v>
      </c>
      <c r="E34" s="31">
        <v>59</v>
      </c>
      <c r="F34" s="31">
        <v>99</v>
      </c>
      <c r="G34" s="31">
        <v>55</v>
      </c>
      <c r="H34" s="42">
        <f t="shared" si="0"/>
        <v>3.546875</v>
      </c>
    </row>
    <row r="35" spans="1:8" ht="15.75" customHeight="1" x14ac:dyDescent="0.25">
      <c r="A35" s="39" t="s">
        <v>56</v>
      </c>
      <c r="B35" s="40" t="s">
        <v>90</v>
      </c>
      <c r="C35" s="31">
        <v>50</v>
      </c>
      <c r="D35" s="31">
        <v>35</v>
      </c>
      <c r="E35" s="31">
        <v>56</v>
      </c>
      <c r="F35" s="31">
        <v>76</v>
      </c>
      <c r="G35" s="31">
        <v>39</v>
      </c>
      <c r="H35" s="42">
        <f t="shared" si="0"/>
        <v>3.07421875</v>
      </c>
    </row>
    <row r="36" spans="1:8" ht="15.75" customHeight="1" x14ac:dyDescent="0.25">
      <c r="A36" s="39" t="s">
        <v>57</v>
      </c>
      <c r="B36" s="40" t="s">
        <v>98</v>
      </c>
      <c r="C36" s="31">
        <v>10</v>
      </c>
      <c r="D36" s="31">
        <v>14</v>
      </c>
      <c r="E36" s="31">
        <v>55</v>
      </c>
      <c r="F36" s="31">
        <v>110</v>
      </c>
      <c r="G36" s="31">
        <v>66</v>
      </c>
      <c r="H36" s="42">
        <f t="shared" si="0"/>
        <v>3.80078125</v>
      </c>
    </row>
    <row r="37" spans="1:8" ht="15.75" customHeight="1" x14ac:dyDescent="0.25">
      <c r="A37" s="39" t="s">
        <v>58</v>
      </c>
      <c r="B37" s="40" t="s">
        <v>91</v>
      </c>
      <c r="C37" s="31">
        <v>16</v>
      </c>
      <c r="D37" s="31">
        <v>14</v>
      </c>
      <c r="E37" s="31">
        <v>71</v>
      </c>
      <c r="F37" s="31">
        <v>111</v>
      </c>
      <c r="G37" s="31">
        <v>44</v>
      </c>
      <c r="H37" s="42">
        <f t="shared" si="0"/>
        <v>3.59765625</v>
      </c>
    </row>
    <row r="38" spans="1:8" ht="15.75" customHeight="1" x14ac:dyDescent="0.25">
      <c r="A38" s="39" t="s">
        <v>59</v>
      </c>
      <c r="B38" s="40" t="s">
        <v>92</v>
      </c>
      <c r="C38" s="31">
        <v>26</v>
      </c>
      <c r="D38" s="31">
        <v>18</v>
      </c>
      <c r="E38" s="31">
        <v>75</v>
      </c>
      <c r="F38" s="31">
        <v>93</v>
      </c>
      <c r="G38" s="31">
        <v>44</v>
      </c>
      <c r="H38" s="42">
        <f t="shared" si="0"/>
        <v>3.43359375</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10</v>
      </c>
      <c r="D40" s="31">
        <v>18</v>
      </c>
      <c r="E40" s="31">
        <v>68</v>
      </c>
      <c r="F40" s="31">
        <v>118</v>
      </c>
      <c r="G40" s="31">
        <v>42</v>
      </c>
      <c r="H40" s="42">
        <f t="shared" si="0"/>
        <v>3.640625</v>
      </c>
    </row>
    <row r="41" spans="1:8" ht="15.75" customHeight="1" x14ac:dyDescent="0.25">
      <c r="A41" s="39" t="s">
        <v>61</v>
      </c>
      <c r="B41" s="40" t="s">
        <v>94</v>
      </c>
      <c r="C41" s="31">
        <v>6</v>
      </c>
      <c r="D41" s="31">
        <v>16</v>
      </c>
      <c r="E41" s="31">
        <v>74</v>
      </c>
      <c r="F41" s="31">
        <v>118</v>
      </c>
      <c r="G41" s="31">
        <v>42</v>
      </c>
      <c r="H41" s="42">
        <f t="shared" si="0"/>
        <v>3.6796875</v>
      </c>
    </row>
    <row r="42" spans="1:8" ht="15.75" customHeight="1" x14ac:dyDescent="0.25">
      <c r="A42" s="39" t="s">
        <v>62</v>
      </c>
      <c r="B42" s="40" t="s">
        <v>95</v>
      </c>
      <c r="C42" s="31">
        <v>10</v>
      </c>
      <c r="D42" s="31">
        <v>17</v>
      </c>
      <c r="E42" s="31">
        <v>70</v>
      </c>
      <c r="F42" s="31">
        <v>124</v>
      </c>
      <c r="G42" s="31">
        <v>35</v>
      </c>
      <c r="H42" s="42">
        <f t="shared" si="0"/>
        <v>3.61328125</v>
      </c>
    </row>
    <row r="43" spans="1:8" ht="15.75" customHeight="1" x14ac:dyDescent="0.25">
      <c r="A43" s="39" t="s">
        <v>63</v>
      </c>
      <c r="B43" s="40" t="s">
        <v>96</v>
      </c>
      <c r="C43" s="31">
        <v>11</v>
      </c>
      <c r="D43" s="31">
        <v>16</v>
      </c>
      <c r="E43" s="31">
        <v>49</v>
      </c>
      <c r="F43" s="31">
        <v>128</v>
      </c>
      <c r="G43" s="31">
        <v>52</v>
      </c>
      <c r="H43" s="42">
        <f t="shared" si="0"/>
        <v>3.7578125</v>
      </c>
    </row>
    <row r="44" spans="1:8" ht="15.75" customHeight="1" x14ac:dyDescent="0.25">
      <c r="A44" s="39" t="s">
        <v>64</v>
      </c>
      <c r="B44" s="40" t="s">
        <v>97</v>
      </c>
      <c r="C44" s="31">
        <v>6</v>
      </c>
      <c r="D44" s="31">
        <v>13</v>
      </c>
      <c r="E44" s="31">
        <v>65</v>
      </c>
      <c r="F44" s="31">
        <v>121</v>
      </c>
      <c r="G44" s="31">
        <v>51</v>
      </c>
      <c r="H44" s="42">
        <f t="shared" si="0"/>
        <v>3.7734375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D00-000000000000}"/>
    <hyperlink ref="A1:B1" r:id="rId2" location="Dropdown_Menu!A1" display="Back to Dropdown Menu" xr:uid="{00000000-0004-0000-0D00-000001000000}"/>
  </hyperlinks>
  <pageMargins left="0.39370078740157483" right="0.35433070866141736" top="0.35" bottom="0.38" header="0.31496062992125984" footer="0.18"/>
  <pageSetup paperSize="9" scale="83" orientation="landscape" r:id="rId3"/>
  <headerFooter>
    <oddFooter>&amp;R&amp;"Arial Narrow,Bold"&amp;KC00000eUniv@ Shoolini University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249977111117893"/>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7.109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671</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18</v>
      </c>
      <c r="D6" s="31">
        <v>30</v>
      </c>
      <c r="E6" s="31">
        <v>126</v>
      </c>
      <c r="F6" s="31">
        <v>353</v>
      </c>
      <c r="G6" s="31">
        <v>221</v>
      </c>
      <c r="H6" s="42">
        <f>((1*C6)+(2*D6)+(3*E6)+(4*F6)+(5*G6))/748</f>
        <v>3.9745989304812834</v>
      </c>
    </row>
    <row r="7" spans="1:8" ht="15.75" customHeight="1" x14ac:dyDescent="0.25">
      <c r="A7" s="39" t="s">
        <v>32</v>
      </c>
      <c r="B7" s="40" t="s">
        <v>66</v>
      </c>
      <c r="C7" s="31">
        <v>17</v>
      </c>
      <c r="D7" s="31">
        <v>44</v>
      </c>
      <c r="E7" s="31">
        <v>137</v>
      </c>
      <c r="F7" s="31">
        <v>352</v>
      </c>
      <c r="G7" s="31">
        <v>198</v>
      </c>
      <c r="H7" s="42">
        <f t="shared" ref="H7:H44" si="0">((1*C7)+(2*D7)+(3*E7)+(4*F7)+(5*G7))/748</f>
        <v>3.8957219251336896</v>
      </c>
    </row>
    <row r="8" spans="1:8" ht="15.75" customHeight="1" x14ac:dyDescent="0.25">
      <c r="A8" s="39" t="s">
        <v>33</v>
      </c>
      <c r="B8" s="40" t="s">
        <v>67</v>
      </c>
      <c r="C8" s="31">
        <v>18</v>
      </c>
      <c r="D8" s="31">
        <v>30</v>
      </c>
      <c r="E8" s="31">
        <v>140</v>
      </c>
      <c r="F8" s="31">
        <v>372</v>
      </c>
      <c r="G8" s="31">
        <v>188</v>
      </c>
      <c r="H8" s="42">
        <f t="shared" si="0"/>
        <v>3.9117647058823528</v>
      </c>
    </row>
    <row r="9" spans="1:8" ht="15.75" customHeight="1" x14ac:dyDescent="0.25">
      <c r="A9" s="39" t="s">
        <v>34</v>
      </c>
      <c r="B9" s="40" t="s">
        <v>68</v>
      </c>
      <c r="C9" s="31">
        <v>31</v>
      </c>
      <c r="D9" s="31">
        <v>66</v>
      </c>
      <c r="E9" s="31">
        <v>226</v>
      </c>
      <c r="F9" s="31">
        <v>288</v>
      </c>
      <c r="G9" s="31">
        <v>137</v>
      </c>
      <c r="H9" s="42">
        <f t="shared" si="0"/>
        <v>3.5802139037433154</v>
      </c>
    </row>
    <row r="10" spans="1:8" ht="15.75" customHeight="1" x14ac:dyDescent="0.25">
      <c r="A10" s="39" t="s">
        <v>35</v>
      </c>
      <c r="B10" s="40" t="s">
        <v>69</v>
      </c>
      <c r="C10" s="31">
        <v>24</v>
      </c>
      <c r="D10" s="31">
        <v>63</v>
      </c>
      <c r="E10" s="31">
        <v>205</v>
      </c>
      <c r="F10" s="31">
        <v>319</v>
      </c>
      <c r="G10" s="31">
        <v>137</v>
      </c>
      <c r="H10" s="42">
        <f t="shared" si="0"/>
        <v>3.644385026737968</v>
      </c>
    </row>
    <row r="11" spans="1:8" ht="15.75" customHeight="1" x14ac:dyDescent="0.25">
      <c r="A11" s="39" t="s">
        <v>36</v>
      </c>
      <c r="B11" s="40" t="s">
        <v>70</v>
      </c>
      <c r="C11" s="31">
        <v>23</v>
      </c>
      <c r="D11" s="31">
        <v>40</v>
      </c>
      <c r="E11" s="31">
        <v>129</v>
      </c>
      <c r="F11" s="31">
        <v>371</v>
      </c>
      <c r="G11" s="31">
        <v>185</v>
      </c>
      <c r="H11" s="42">
        <f t="shared" si="0"/>
        <v>3.8756684491978608</v>
      </c>
    </row>
    <row r="12" spans="1:8" ht="15.75" customHeight="1" x14ac:dyDescent="0.25">
      <c r="A12" s="39" t="s">
        <v>37</v>
      </c>
      <c r="B12" s="40" t="s">
        <v>71</v>
      </c>
      <c r="C12" s="31">
        <v>69</v>
      </c>
      <c r="D12" s="31">
        <v>114</v>
      </c>
      <c r="E12" s="31">
        <v>173</v>
      </c>
      <c r="F12" s="31">
        <v>269</v>
      </c>
      <c r="G12" s="31">
        <v>123</v>
      </c>
      <c r="H12" s="42">
        <f t="shared" si="0"/>
        <v>3.3516042780748663</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44</v>
      </c>
      <c r="D14" s="31">
        <v>46</v>
      </c>
      <c r="E14" s="31">
        <v>210</v>
      </c>
      <c r="F14" s="31">
        <v>329</v>
      </c>
      <c r="G14" s="31">
        <v>119</v>
      </c>
      <c r="H14" s="42">
        <f t="shared" si="0"/>
        <v>3.5788770053475938</v>
      </c>
    </row>
    <row r="15" spans="1:8" ht="15.75" customHeight="1" x14ac:dyDescent="0.25">
      <c r="A15" s="39" t="s">
        <v>39</v>
      </c>
      <c r="B15" s="40" t="s">
        <v>73</v>
      </c>
      <c r="C15" s="31">
        <v>55</v>
      </c>
      <c r="D15" s="31">
        <v>65</v>
      </c>
      <c r="E15" s="31">
        <v>195</v>
      </c>
      <c r="F15" s="31">
        <v>313</v>
      </c>
      <c r="G15" s="31">
        <v>120</v>
      </c>
      <c r="H15" s="42">
        <f t="shared" si="0"/>
        <v>3.5053475935828877</v>
      </c>
    </row>
    <row r="16" spans="1:8" ht="15.75" customHeight="1" x14ac:dyDescent="0.25">
      <c r="A16" s="39" t="s">
        <v>40</v>
      </c>
      <c r="B16" s="40" t="s">
        <v>74</v>
      </c>
      <c r="C16" s="31">
        <v>61</v>
      </c>
      <c r="D16" s="31">
        <v>87</v>
      </c>
      <c r="E16" s="31">
        <v>169</v>
      </c>
      <c r="F16" s="31">
        <v>303</v>
      </c>
      <c r="G16" s="31">
        <v>128</v>
      </c>
      <c r="H16" s="42">
        <f t="shared" si="0"/>
        <v>3.4679144385026737</v>
      </c>
    </row>
    <row r="17" spans="1:8" ht="15.75" customHeight="1" x14ac:dyDescent="0.25">
      <c r="A17" s="39" t="s">
        <v>41</v>
      </c>
      <c r="B17" s="40" t="s">
        <v>75</v>
      </c>
      <c r="C17" s="31">
        <v>44</v>
      </c>
      <c r="D17" s="31">
        <v>68</v>
      </c>
      <c r="E17" s="31">
        <v>251</v>
      </c>
      <c r="F17" s="31">
        <v>290</v>
      </c>
      <c r="G17" s="31">
        <v>95</v>
      </c>
      <c r="H17" s="42">
        <f t="shared" si="0"/>
        <v>3.4331550802139037</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26</v>
      </c>
      <c r="D19" s="31">
        <v>57</v>
      </c>
      <c r="E19" s="31">
        <v>192</v>
      </c>
      <c r="F19" s="31">
        <v>341</v>
      </c>
      <c r="G19" s="31">
        <v>132</v>
      </c>
      <c r="H19" s="42">
        <f t="shared" si="0"/>
        <v>3.6631016042780749</v>
      </c>
    </row>
    <row r="20" spans="1:8" ht="15.75" customHeight="1" x14ac:dyDescent="0.25">
      <c r="A20" s="39" t="s">
        <v>43</v>
      </c>
      <c r="B20" s="40" t="s">
        <v>77</v>
      </c>
      <c r="C20" s="31">
        <v>24</v>
      </c>
      <c r="D20" s="31">
        <v>48</v>
      </c>
      <c r="E20" s="31">
        <v>228</v>
      </c>
      <c r="F20" s="31">
        <v>330</v>
      </c>
      <c r="G20" s="31">
        <v>118</v>
      </c>
      <c r="H20" s="42">
        <f t="shared" si="0"/>
        <v>3.6283422459893049</v>
      </c>
    </row>
    <row r="21" spans="1:8" ht="15.75" customHeight="1" x14ac:dyDescent="0.25">
      <c r="A21" s="39" t="s">
        <v>44</v>
      </c>
      <c r="B21" s="40" t="s">
        <v>78</v>
      </c>
      <c r="C21" s="31">
        <v>34</v>
      </c>
      <c r="D21" s="31">
        <v>52</v>
      </c>
      <c r="E21" s="31">
        <v>153</v>
      </c>
      <c r="F21" s="31">
        <v>332</v>
      </c>
      <c r="G21" s="31">
        <v>177</v>
      </c>
      <c r="H21" s="42">
        <f t="shared" si="0"/>
        <v>3.7566844919786098</v>
      </c>
    </row>
    <row r="22" spans="1:8" ht="15.75" customHeight="1" x14ac:dyDescent="0.25">
      <c r="A22" s="39" t="s">
        <v>45</v>
      </c>
      <c r="B22" s="40" t="s">
        <v>79</v>
      </c>
      <c r="C22" s="31">
        <v>34</v>
      </c>
      <c r="D22" s="31">
        <v>45</v>
      </c>
      <c r="E22" s="31">
        <v>192</v>
      </c>
      <c r="F22" s="31">
        <v>314</v>
      </c>
      <c r="G22" s="31">
        <v>163</v>
      </c>
      <c r="H22" s="42">
        <f t="shared" si="0"/>
        <v>3.7045454545454546</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34</v>
      </c>
      <c r="D24" s="31">
        <v>37</v>
      </c>
      <c r="E24" s="31">
        <v>147</v>
      </c>
      <c r="F24" s="31">
        <v>360</v>
      </c>
      <c r="G24" s="31">
        <v>170</v>
      </c>
      <c r="H24" s="42">
        <f t="shared" si="0"/>
        <v>3.7954545454545454</v>
      </c>
    </row>
    <row r="25" spans="1:8" ht="15.75" customHeight="1" x14ac:dyDescent="0.25">
      <c r="A25" s="39" t="s">
        <v>47</v>
      </c>
      <c r="B25" s="40" t="s">
        <v>81</v>
      </c>
      <c r="C25" s="31">
        <v>43</v>
      </c>
      <c r="D25" s="31">
        <v>56</v>
      </c>
      <c r="E25" s="31">
        <v>157</v>
      </c>
      <c r="F25" s="31">
        <v>341</v>
      </c>
      <c r="G25" s="31">
        <v>151</v>
      </c>
      <c r="H25" s="42">
        <f t="shared" si="0"/>
        <v>3.6697860962566846</v>
      </c>
    </row>
    <row r="26" spans="1:8" ht="15.75" customHeight="1" x14ac:dyDescent="0.25">
      <c r="A26" s="39" t="s">
        <v>48</v>
      </c>
      <c r="B26" s="40" t="s">
        <v>82</v>
      </c>
      <c r="C26" s="31">
        <v>164</v>
      </c>
      <c r="D26" s="31">
        <v>112</v>
      </c>
      <c r="E26" s="31">
        <v>158</v>
      </c>
      <c r="F26" s="31">
        <v>214</v>
      </c>
      <c r="G26" s="31">
        <v>100</v>
      </c>
      <c r="H26" s="42">
        <f t="shared" si="0"/>
        <v>2.96524064171123</v>
      </c>
    </row>
    <row r="27" spans="1:8" ht="15.75" customHeight="1" x14ac:dyDescent="0.25">
      <c r="A27" s="39" t="s">
        <v>49</v>
      </c>
      <c r="B27" s="40" t="s">
        <v>83</v>
      </c>
      <c r="C27" s="31">
        <v>57</v>
      </c>
      <c r="D27" s="31">
        <v>61</v>
      </c>
      <c r="E27" s="31">
        <v>301</v>
      </c>
      <c r="F27" s="31">
        <v>249</v>
      </c>
      <c r="G27" s="31">
        <v>80</v>
      </c>
      <c r="H27" s="42">
        <f t="shared" si="0"/>
        <v>3.3128342245989306</v>
      </c>
    </row>
    <row r="28" spans="1:8" ht="15.75" customHeight="1" x14ac:dyDescent="0.25">
      <c r="A28" s="39" t="s">
        <v>50</v>
      </c>
      <c r="B28" s="40" t="s">
        <v>84</v>
      </c>
      <c r="C28" s="31">
        <v>61</v>
      </c>
      <c r="D28" s="31">
        <v>59</v>
      </c>
      <c r="E28" s="31">
        <v>202</v>
      </c>
      <c r="F28" s="31">
        <v>282</v>
      </c>
      <c r="G28" s="31">
        <v>144</v>
      </c>
      <c r="H28" s="42">
        <f t="shared" si="0"/>
        <v>3.5200534759358288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19</v>
      </c>
      <c r="D30" s="31">
        <v>23</v>
      </c>
      <c r="E30" s="31">
        <v>119</v>
      </c>
      <c r="F30" s="31">
        <v>338</v>
      </c>
      <c r="G30" s="31">
        <v>249</v>
      </c>
      <c r="H30" s="42">
        <f t="shared" si="0"/>
        <v>4.036096256684492</v>
      </c>
    </row>
    <row r="31" spans="1:8" ht="15.75" customHeight="1" x14ac:dyDescent="0.25">
      <c r="A31" s="39" t="s">
        <v>52</v>
      </c>
      <c r="B31" s="40" t="s">
        <v>86</v>
      </c>
      <c r="C31" s="31">
        <v>156</v>
      </c>
      <c r="D31" s="31">
        <v>118</v>
      </c>
      <c r="E31" s="31">
        <v>197</v>
      </c>
      <c r="F31" s="31">
        <v>195</v>
      </c>
      <c r="G31" s="31">
        <v>82</v>
      </c>
      <c r="H31" s="42">
        <f t="shared" si="0"/>
        <v>2.9050802139037435</v>
      </c>
    </row>
    <row r="32" spans="1:8" ht="15.75" customHeight="1" x14ac:dyDescent="0.25">
      <c r="A32" s="39" t="s">
        <v>53</v>
      </c>
      <c r="B32" s="40" t="s">
        <v>87</v>
      </c>
      <c r="C32" s="31">
        <v>88</v>
      </c>
      <c r="D32" s="31">
        <v>84</v>
      </c>
      <c r="E32" s="31">
        <v>177</v>
      </c>
      <c r="F32" s="31">
        <v>256</v>
      </c>
      <c r="G32" s="31">
        <v>143</v>
      </c>
      <c r="H32" s="42">
        <f t="shared" si="0"/>
        <v>3.3770053475935828</v>
      </c>
    </row>
    <row r="33" spans="1:8" ht="15.75" customHeight="1" x14ac:dyDescent="0.25">
      <c r="A33" s="39" t="s">
        <v>54</v>
      </c>
      <c r="B33" s="40" t="s">
        <v>88</v>
      </c>
      <c r="C33" s="31">
        <v>6</v>
      </c>
      <c r="D33" s="31">
        <v>17</v>
      </c>
      <c r="E33" s="31">
        <v>94</v>
      </c>
      <c r="F33" s="31">
        <v>288</v>
      </c>
      <c r="G33" s="31">
        <v>343</v>
      </c>
      <c r="H33" s="42">
        <f t="shared" si="0"/>
        <v>4.2633689839572195</v>
      </c>
    </row>
    <row r="34" spans="1:8" ht="15.75" customHeight="1" x14ac:dyDescent="0.25">
      <c r="A34" s="39" t="s">
        <v>55</v>
      </c>
      <c r="B34" s="40" t="s">
        <v>89</v>
      </c>
      <c r="C34" s="31">
        <v>76</v>
      </c>
      <c r="D34" s="31">
        <v>66</v>
      </c>
      <c r="E34" s="31">
        <v>218</v>
      </c>
      <c r="F34" s="31">
        <v>280</v>
      </c>
      <c r="G34" s="31">
        <v>108</v>
      </c>
      <c r="H34" s="42">
        <f t="shared" si="0"/>
        <v>3.3716577540106951</v>
      </c>
    </row>
    <row r="35" spans="1:8" ht="15.75" customHeight="1" x14ac:dyDescent="0.25">
      <c r="A35" s="39" t="s">
        <v>56</v>
      </c>
      <c r="B35" s="40" t="s">
        <v>90</v>
      </c>
      <c r="C35" s="31">
        <v>176</v>
      </c>
      <c r="D35" s="31">
        <v>128</v>
      </c>
      <c r="E35" s="31">
        <v>191</v>
      </c>
      <c r="F35" s="31">
        <v>168</v>
      </c>
      <c r="G35" s="31">
        <v>85</v>
      </c>
      <c r="H35" s="42">
        <f t="shared" si="0"/>
        <v>2.8101604278074865</v>
      </c>
    </row>
    <row r="36" spans="1:8" ht="15.75" customHeight="1" x14ac:dyDescent="0.25">
      <c r="A36" s="39" t="s">
        <v>57</v>
      </c>
      <c r="B36" s="40" t="s">
        <v>98</v>
      </c>
      <c r="C36" s="31">
        <v>28</v>
      </c>
      <c r="D36" s="31">
        <v>48</v>
      </c>
      <c r="E36" s="31">
        <v>194</v>
      </c>
      <c r="F36" s="31">
        <v>317</v>
      </c>
      <c r="G36" s="31">
        <v>160</v>
      </c>
      <c r="H36" s="42">
        <f t="shared" si="0"/>
        <v>3.7085561497326203</v>
      </c>
    </row>
    <row r="37" spans="1:8" ht="15.75" customHeight="1" x14ac:dyDescent="0.25">
      <c r="A37" s="39" t="s">
        <v>58</v>
      </c>
      <c r="B37" s="40" t="s">
        <v>91</v>
      </c>
      <c r="C37" s="31">
        <v>57</v>
      </c>
      <c r="D37" s="31">
        <v>70</v>
      </c>
      <c r="E37" s="31">
        <v>243</v>
      </c>
      <c r="F37" s="31">
        <v>282</v>
      </c>
      <c r="G37" s="31">
        <v>96</v>
      </c>
      <c r="H37" s="42">
        <f t="shared" si="0"/>
        <v>3.3877005347593583</v>
      </c>
    </row>
    <row r="38" spans="1:8" ht="15.75" customHeight="1" x14ac:dyDescent="0.25">
      <c r="A38" s="39" t="s">
        <v>59</v>
      </c>
      <c r="B38" s="40" t="s">
        <v>92</v>
      </c>
      <c r="C38" s="31">
        <v>105</v>
      </c>
      <c r="D38" s="31">
        <v>76</v>
      </c>
      <c r="E38" s="31">
        <v>240</v>
      </c>
      <c r="F38" s="31">
        <v>234</v>
      </c>
      <c r="G38" s="31">
        <v>93</v>
      </c>
      <c r="H38" s="42">
        <f t="shared" si="0"/>
        <v>3.179144385026738</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46</v>
      </c>
      <c r="D40" s="31">
        <v>51</v>
      </c>
      <c r="E40" s="31">
        <v>220</v>
      </c>
      <c r="F40" s="31">
        <v>319</v>
      </c>
      <c r="G40" s="31">
        <v>112</v>
      </c>
      <c r="H40" s="42">
        <f t="shared" si="0"/>
        <v>3.53475935828877</v>
      </c>
    </row>
    <row r="41" spans="1:8" ht="15.75" customHeight="1" x14ac:dyDescent="0.25">
      <c r="A41" s="39" t="s">
        <v>61</v>
      </c>
      <c r="B41" s="40" t="s">
        <v>94</v>
      </c>
      <c r="C41" s="31">
        <v>33</v>
      </c>
      <c r="D41" s="31">
        <v>47</v>
      </c>
      <c r="E41" s="31">
        <v>236</v>
      </c>
      <c r="F41" s="31">
        <v>331</v>
      </c>
      <c r="G41" s="31">
        <v>101</v>
      </c>
      <c r="H41" s="42">
        <f t="shared" si="0"/>
        <v>3.5614973262032086</v>
      </c>
    </row>
    <row r="42" spans="1:8" ht="15.75" customHeight="1" x14ac:dyDescent="0.25">
      <c r="A42" s="39" t="s">
        <v>62</v>
      </c>
      <c r="B42" s="40" t="s">
        <v>95</v>
      </c>
      <c r="C42" s="31">
        <v>37</v>
      </c>
      <c r="D42" s="31">
        <v>54</v>
      </c>
      <c r="E42" s="31">
        <v>271</v>
      </c>
      <c r="F42" s="31">
        <v>295</v>
      </c>
      <c r="G42" s="31">
        <v>91</v>
      </c>
      <c r="H42" s="42">
        <f t="shared" si="0"/>
        <v>3.4665775401069521</v>
      </c>
    </row>
    <row r="43" spans="1:8" ht="15.75" customHeight="1" x14ac:dyDescent="0.25">
      <c r="A43" s="39" t="s">
        <v>63</v>
      </c>
      <c r="B43" s="40" t="s">
        <v>96</v>
      </c>
      <c r="C43" s="31">
        <v>54</v>
      </c>
      <c r="D43" s="31">
        <v>62</v>
      </c>
      <c r="E43" s="31">
        <v>170</v>
      </c>
      <c r="F43" s="31">
        <v>338</v>
      </c>
      <c r="G43" s="31">
        <v>124</v>
      </c>
      <c r="H43" s="42">
        <f t="shared" si="0"/>
        <v>3.5561497326203209</v>
      </c>
    </row>
    <row r="44" spans="1:8" ht="15.75" customHeight="1" x14ac:dyDescent="0.25">
      <c r="A44" s="39" t="s">
        <v>64</v>
      </c>
      <c r="B44" s="40" t="s">
        <v>97</v>
      </c>
      <c r="C44" s="31">
        <v>47</v>
      </c>
      <c r="D44" s="31">
        <v>37</v>
      </c>
      <c r="E44" s="31">
        <v>202</v>
      </c>
      <c r="F44" s="31">
        <v>315</v>
      </c>
      <c r="G44" s="31">
        <v>147</v>
      </c>
      <c r="H44" s="42">
        <f t="shared" si="0"/>
        <v>3.6390374331550803</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E00-000000000000}"/>
    <hyperlink ref="A1:B1" r:id="rId2" location="Dropdown_Menu!A1" display="Back to Dropdown Menu" xr:uid="{00000000-0004-0000-0E00-000001000000}"/>
  </hyperlinks>
  <pageMargins left="0.39370078740157483" right="0.35433070866141736" top="0.38" bottom="0.43" header="0.31496062992125984" footer="0.13"/>
  <pageSetup paperSize="9" scale="83" orientation="landscape" r:id="rId3"/>
  <headerFooter>
    <oddFooter>&amp;R&amp;"Arial Narrow,Bold"&amp;KC00000eUniv@ Shoolini University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5.66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672</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7</v>
      </c>
      <c r="D6" s="31">
        <v>12</v>
      </c>
      <c r="E6" s="31">
        <v>55</v>
      </c>
      <c r="F6" s="31">
        <v>123</v>
      </c>
      <c r="G6" s="31">
        <v>87</v>
      </c>
      <c r="H6" s="42">
        <f>((1*C6)+(2*D6)+(3*E6)+(4*F6)+(5*G6))/284</f>
        <v>3.954225352112676</v>
      </c>
    </row>
    <row r="7" spans="1:8" ht="15.75" customHeight="1" x14ac:dyDescent="0.25">
      <c r="A7" s="39" t="s">
        <v>32</v>
      </c>
      <c r="B7" s="40" t="s">
        <v>66</v>
      </c>
      <c r="C7" s="31">
        <v>8</v>
      </c>
      <c r="D7" s="31">
        <v>13</v>
      </c>
      <c r="E7" s="31">
        <v>57</v>
      </c>
      <c r="F7" s="31">
        <v>134</v>
      </c>
      <c r="G7" s="31">
        <v>72</v>
      </c>
      <c r="H7" s="42">
        <f t="shared" ref="H7:H44" si="0">((1*C7)+(2*D7)+(3*E7)+(4*F7)+(5*G7))/284</f>
        <v>3.8767605633802815</v>
      </c>
    </row>
    <row r="8" spans="1:8" ht="15.75" customHeight="1" x14ac:dyDescent="0.25">
      <c r="A8" s="39" t="s">
        <v>33</v>
      </c>
      <c r="B8" s="40" t="s">
        <v>67</v>
      </c>
      <c r="C8" s="31">
        <v>7</v>
      </c>
      <c r="D8" s="31">
        <v>13</v>
      </c>
      <c r="E8" s="31">
        <v>64</v>
      </c>
      <c r="F8" s="31">
        <v>128</v>
      </c>
      <c r="G8" s="31">
        <v>72</v>
      </c>
      <c r="H8" s="42">
        <f t="shared" si="0"/>
        <v>3.862676056338028</v>
      </c>
    </row>
    <row r="9" spans="1:8" ht="15.75" customHeight="1" x14ac:dyDescent="0.25">
      <c r="A9" s="39" t="s">
        <v>34</v>
      </c>
      <c r="B9" s="40" t="s">
        <v>68</v>
      </c>
      <c r="C9" s="31">
        <v>6</v>
      </c>
      <c r="D9" s="31">
        <v>25</v>
      </c>
      <c r="E9" s="31">
        <v>91</v>
      </c>
      <c r="F9" s="31">
        <v>100</v>
      </c>
      <c r="G9" s="31">
        <v>62</v>
      </c>
      <c r="H9" s="42">
        <f t="shared" si="0"/>
        <v>3.658450704225352</v>
      </c>
    </row>
    <row r="10" spans="1:8" ht="15.75" customHeight="1" x14ac:dyDescent="0.25">
      <c r="A10" s="39" t="s">
        <v>35</v>
      </c>
      <c r="B10" s="40" t="s">
        <v>69</v>
      </c>
      <c r="C10" s="31">
        <v>7</v>
      </c>
      <c r="D10" s="31">
        <v>28</v>
      </c>
      <c r="E10" s="31">
        <v>68</v>
      </c>
      <c r="F10" s="31">
        <v>121</v>
      </c>
      <c r="G10" s="31">
        <v>60</v>
      </c>
      <c r="H10" s="42">
        <f t="shared" si="0"/>
        <v>3.7007042253521125</v>
      </c>
    </row>
    <row r="11" spans="1:8" ht="15.75" customHeight="1" x14ac:dyDescent="0.25">
      <c r="A11" s="39" t="s">
        <v>36</v>
      </c>
      <c r="B11" s="40" t="s">
        <v>70</v>
      </c>
      <c r="C11" s="31">
        <v>12</v>
      </c>
      <c r="D11" s="31">
        <v>13</v>
      </c>
      <c r="E11" s="31">
        <v>57</v>
      </c>
      <c r="F11" s="31">
        <v>126</v>
      </c>
      <c r="G11" s="31">
        <v>76</v>
      </c>
      <c r="H11" s="42">
        <f t="shared" si="0"/>
        <v>3.8485915492957745</v>
      </c>
    </row>
    <row r="12" spans="1:8" ht="15.75" customHeight="1" x14ac:dyDescent="0.25">
      <c r="A12" s="39" t="s">
        <v>37</v>
      </c>
      <c r="B12" s="40" t="s">
        <v>71</v>
      </c>
      <c r="C12" s="31">
        <v>25</v>
      </c>
      <c r="D12" s="31">
        <v>38</v>
      </c>
      <c r="E12" s="31">
        <v>74</v>
      </c>
      <c r="F12" s="31">
        <v>88</v>
      </c>
      <c r="G12" s="31">
        <v>59</v>
      </c>
      <c r="H12" s="42">
        <f t="shared" si="0"/>
        <v>3.415492957746479</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11</v>
      </c>
      <c r="D14" s="31">
        <v>16</v>
      </c>
      <c r="E14" s="31">
        <v>75</v>
      </c>
      <c r="F14" s="31">
        <v>124</v>
      </c>
      <c r="G14" s="31">
        <v>58</v>
      </c>
      <c r="H14" s="42">
        <f t="shared" si="0"/>
        <v>3.711267605633803</v>
      </c>
    </row>
    <row r="15" spans="1:8" ht="15.75" customHeight="1" x14ac:dyDescent="0.25">
      <c r="A15" s="39" t="s">
        <v>39</v>
      </c>
      <c r="B15" s="40" t="s">
        <v>73</v>
      </c>
      <c r="C15" s="31">
        <v>17</v>
      </c>
      <c r="D15" s="31">
        <v>23</v>
      </c>
      <c r="E15" s="31">
        <v>76</v>
      </c>
      <c r="F15" s="31">
        <v>109</v>
      </c>
      <c r="G15" s="31">
        <v>59</v>
      </c>
      <c r="H15" s="42">
        <f t="shared" si="0"/>
        <v>3.5985915492957745</v>
      </c>
    </row>
    <row r="16" spans="1:8" ht="15.75" customHeight="1" x14ac:dyDescent="0.25">
      <c r="A16" s="39" t="s">
        <v>40</v>
      </c>
      <c r="B16" s="40" t="s">
        <v>74</v>
      </c>
      <c r="C16" s="31">
        <v>21</v>
      </c>
      <c r="D16" s="31">
        <v>31</v>
      </c>
      <c r="E16" s="31">
        <v>72</v>
      </c>
      <c r="F16" s="31">
        <v>97</v>
      </c>
      <c r="G16" s="31">
        <v>63</v>
      </c>
      <c r="H16" s="42">
        <f t="shared" si="0"/>
        <v>3.528169014084507</v>
      </c>
    </row>
    <row r="17" spans="1:8" ht="15.75" customHeight="1" x14ac:dyDescent="0.25">
      <c r="A17" s="39" t="s">
        <v>41</v>
      </c>
      <c r="B17" s="40" t="s">
        <v>75</v>
      </c>
      <c r="C17" s="31">
        <v>17</v>
      </c>
      <c r="D17" s="31">
        <v>23</v>
      </c>
      <c r="E17" s="31">
        <v>79</v>
      </c>
      <c r="F17" s="31">
        <v>116</v>
      </c>
      <c r="G17" s="31">
        <v>49</v>
      </c>
      <c r="H17" s="42">
        <f t="shared" si="0"/>
        <v>3.5528169014084505</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14</v>
      </c>
      <c r="D19" s="31">
        <v>20</v>
      </c>
      <c r="E19" s="31">
        <v>72</v>
      </c>
      <c r="F19" s="31">
        <v>119</v>
      </c>
      <c r="G19" s="31">
        <v>59</v>
      </c>
      <c r="H19" s="42">
        <f t="shared" si="0"/>
        <v>3.665492957746479</v>
      </c>
    </row>
    <row r="20" spans="1:8" ht="15.75" customHeight="1" x14ac:dyDescent="0.25">
      <c r="A20" s="39" t="s">
        <v>43</v>
      </c>
      <c r="B20" s="40" t="s">
        <v>77</v>
      </c>
      <c r="C20" s="31">
        <v>18</v>
      </c>
      <c r="D20" s="31">
        <v>16</v>
      </c>
      <c r="E20" s="31">
        <v>68</v>
      </c>
      <c r="F20" s="31">
        <v>132</v>
      </c>
      <c r="G20" s="31">
        <v>50</v>
      </c>
      <c r="H20" s="42">
        <f t="shared" si="0"/>
        <v>3.6338028169014085</v>
      </c>
    </row>
    <row r="21" spans="1:8" ht="15.75" customHeight="1" x14ac:dyDescent="0.25">
      <c r="A21" s="39" t="s">
        <v>44</v>
      </c>
      <c r="B21" s="40" t="s">
        <v>78</v>
      </c>
      <c r="C21" s="31">
        <v>17</v>
      </c>
      <c r="D21" s="31">
        <v>8</v>
      </c>
      <c r="E21" s="31">
        <v>61</v>
      </c>
      <c r="F21" s="31">
        <v>118</v>
      </c>
      <c r="G21" s="31">
        <v>80</v>
      </c>
      <c r="H21" s="42">
        <f t="shared" si="0"/>
        <v>3.8309859154929575</v>
      </c>
    </row>
    <row r="22" spans="1:8" ht="15.75" customHeight="1" x14ac:dyDescent="0.25">
      <c r="A22" s="39" t="s">
        <v>45</v>
      </c>
      <c r="B22" s="40" t="s">
        <v>79</v>
      </c>
      <c r="C22" s="31">
        <v>17</v>
      </c>
      <c r="D22" s="31">
        <v>14</v>
      </c>
      <c r="E22" s="31">
        <v>63</v>
      </c>
      <c r="F22" s="31">
        <v>121</v>
      </c>
      <c r="G22" s="31">
        <v>69</v>
      </c>
      <c r="H22" s="42">
        <f t="shared" si="0"/>
        <v>3.742957746478873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14</v>
      </c>
      <c r="D24" s="31">
        <v>13</v>
      </c>
      <c r="E24" s="31">
        <v>46</v>
      </c>
      <c r="F24" s="31">
        <v>133</v>
      </c>
      <c r="G24" s="31">
        <v>78</v>
      </c>
      <c r="H24" s="42">
        <f t="shared" si="0"/>
        <v>3.8732394366197185</v>
      </c>
    </row>
    <row r="25" spans="1:8" ht="15.75" customHeight="1" x14ac:dyDescent="0.25">
      <c r="A25" s="39" t="s">
        <v>47</v>
      </c>
      <c r="B25" s="40" t="s">
        <v>81</v>
      </c>
      <c r="C25" s="31">
        <v>14</v>
      </c>
      <c r="D25" s="31">
        <v>8</v>
      </c>
      <c r="E25" s="31">
        <v>74</v>
      </c>
      <c r="F25" s="31">
        <v>123</v>
      </c>
      <c r="G25" s="31">
        <v>65</v>
      </c>
      <c r="H25" s="42">
        <f t="shared" si="0"/>
        <v>3.7640845070422535</v>
      </c>
    </row>
    <row r="26" spans="1:8" ht="15.75" customHeight="1" x14ac:dyDescent="0.25">
      <c r="A26" s="39" t="s">
        <v>48</v>
      </c>
      <c r="B26" s="40" t="s">
        <v>82</v>
      </c>
      <c r="C26" s="31">
        <v>49</v>
      </c>
      <c r="D26" s="31">
        <v>39</v>
      </c>
      <c r="E26" s="31">
        <v>76</v>
      </c>
      <c r="F26" s="31">
        <v>80</v>
      </c>
      <c r="G26" s="31">
        <v>40</v>
      </c>
      <c r="H26" s="42">
        <f t="shared" si="0"/>
        <v>3.0809859154929575</v>
      </c>
    </row>
    <row r="27" spans="1:8" ht="15.75" customHeight="1" x14ac:dyDescent="0.25">
      <c r="A27" s="39" t="s">
        <v>49</v>
      </c>
      <c r="B27" s="40" t="s">
        <v>83</v>
      </c>
      <c r="C27" s="31">
        <v>19</v>
      </c>
      <c r="D27" s="31">
        <v>19</v>
      </c>
      <c r="E27" s="31">
        <v>106</v>
      </c>
      <c r="F27" s="31">
        <v>89</v>
      </c>
      <c r="G27" s="31">
        <v>51</v>
      </c>
      <c r="H27" s="42">
        <f t="shared" si="0"/>
        <v>3.471830985915493</v>
      </c>
    </row>
    <row r="28" spans="1:8" ht="15.75" customHeight="1" x14ac:dyDescent="0.25">
      <c r="A28" s="39" t="s">
        <v>50</v>
      </c>
      <c r="B28" s="40" t="s">
        <v>84</v>
      </c>
      <c r="C28" s="31">
        <v>19</v>
      </c>
      <c r="D28" s="31">
        <v>23</v>
      </c>
      <c r="E28" s="31">
        <v>66</v>
      </c>
      <c r="F28" s="31">
        <v>108</v>
      </c>
      <c r="G28" s="31">
        <v>68</v>
      </c>
      <c r="H28" s="42">
        <f t="shared" si="0"/>
        <v>3.6443661971830985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5</v>
      </c>
      <c r="D30" s="31">
        <v>10</v>
      </c>
      <c r="E30" s="31">
        <v>42</v>
      </c>
      <c r="F30" s="31">
        <v>117</v>
      </c>
      <c r="G30" s="31">
        <v>110</v>
      </c>
      <c r="H30" s="42">
        <f t="shared" si="0"/>
        <v>4.1161971830985919</v>
      </c>
    </row>
    <row r="31" spans="1:8" ht="15.75" customHeight="1" x14ac:dyDescent="0.25">
      <c r="A31" s="39" t="s">
        <v>52</v>
      </c>
      <c r="B31" s="40" t="s">
        <v>86</v>
      </c>
      <c r="C31" s="31">
        <v>58</v>
      </c>
      <c r="D31" s="31">
        <v>44</v>
      </c>
      <c r="E31" s="31">
        <v>64</v>
      </c>
      <c r="F31" s="31">
        <v>79</v>
      </c>
      <c r="G31" s="31">
        <v>39</v>
      </c>
      <c r="H31" s="42">
        <f t="shared" si="0"/>
        <v>2.98943661971831</v>
      </c>
    </row>
    <row r="32" spans="1:8" ht="15.75" customHeight="1" x14ac:dyDescent="0.25">
      <c r="A32" s="39" t="s">
        <v>53</v>
      </c>
      <c r="B32" s="40" t="s">
        <v>87</v>
      </c>
      <c r="C32" s="31">
        <v>33</v>
      </c>
      <c r="D32" s="31">
        <v>30</v>
      </c>
      <c r="E32" s="31">
        <v>54</v>
      </c>
      <c r="F32" s="31">
        <v>108</v>
      </c>
      <c r="G32" s="31">
        <v>59</v>
      </c>
      <c r="H32" s="42">
        <f t="shared" si="0"/>
        <v>3.4577464788732395</v>
      </c>
    </row>
    <row r="33" spans="1:8" ht="15.75" customHeight="1" x14ac:dyDescent="0.25">
      <c r="A33" s="39" t="s">
        <v>54</v>
      </c>
      <c r="B33" s="40" t="s">
        <v>88</v>
      </c>
      <c r="C33" s="31">
        <v>4</v>
      </c>
      <c r="D33" s="31">
        <v>3</v>
      </c>
      <c r="E33" s="31">
        <v>25</v>
      </c>
      <c r="F33" s="31">
        <v>121</v>
      </c>
      <c r="G33" s="31">
        <v>131</v>
      </c>
      <c r="H33" s="42">
        <f t="shared" si="0"/>
        <v>4.3098591549295771</v>
      </c>
    </row>
    <row r="34" spans="1:8" ht="15.75" customHeight="1" x14ac:dyDescent="0.25">
      <c r="A34" s="39" t="s">
        <v>55</v>
      </c>
      <c r="B34" s="40" t="s">
        <v>89</v>
      </c>
      <c r="C34" s="31">
        <v>27</v>
      </c>
      <c r="D34" s="31">
        <v>22</v>
      </c>
      <c r="E34" s="31">
        <v>89</v>
      </c>
      <c r="F34" s="31">
        <v>90</v>
      </c>
      <c r="G34" s="31">
        <v>56</v>
      </c>
      <c r="H34" s="42">
        <f t="shared" si="0"/>
        <v>3.443661971830986</v>
      </c>
    </row>
    <row r="35" spans="1:8" ht="15.75" customHeight="1" x14ac:dyDescent="0.25">
      <c r="A35" s="39" t="s">
        <v>56</v>
      </c>
      <c r="B35" s="40" t="s">
        <v>90</v>
      </c>
      <c r="C35" s="31">
        <v>67</v>
      </c>
      <c r="D35" s="31">
        <v>44</v>
      </c>
      <c r="E35" s="31">
        <v>69</v>
      </c>
      <c r="F35" s="31">
        <v>69</v>
      </c>
      <c r="G35" s="31">
        <v>35</v>
      </c>
      <c r="H35" s="42">
        <f t="shared" si="0"/>
        <v>2.862676056338028</v>
      </c>
    </row>
    <row r="36" spans="1:8" ht="15.75" customHeight="1" x14ac:dyDescent="0.25">
      <c r="A36" s="39" t="s">
        <v>57</v>
      </c>
      <c r="B36" s="40" t="s">
        <v>98</v>
      </c>
      <c r="C36" s="31">
        <v>9</v>
      </c>
      <c r="D36" s="31">
        <v>14</v>
      </c>
      <c r="E36" s="31">
        <v>56</v>
      </c>
      <c r="F36" s="31">
        <v>137</v>
      </c>
      <c r="G36" s="31">
        <v>67</v>
      </c>
      <c r="H36" s="42">
        <f t="shared" si="0"/>
        <v>3.8309859154929575</v>
      </c>
    </row>
    <row r="37" spans="1:8" ht="15.75" customHeight="1" x14ac:dyDescent="0.25">
      <c r="A37" s="39" t="s">
        <v>58</v>
      </c>
      <c r="B37" s="40" t="s">
        <v>91</v>
      </c>
      <c r="C37" s="31">
        <v>14</v>
      </c>
      <c r="D37" s="31">
        <v>18</v>
      </c>
      <c r="E37" s="31">
        <v>82</v>
      </c>
      <c r="F37" s="31">
        <v>118</v>
      </c>
      <c r="G37" s="31">
        <v>52</v>
      </c>
      <c r="H37" s="42">
        <f t="shared" si="0"/>
        <v>3.619718309859155</v>
      </c>
    </row>
    <row r="38" spans="1:8" ht="15.75" customHeight="1" x14ac:dyDescent="0.25">
      <c r="A38" s="39" t="s">
        <v>59</v>
      </c>
      <c r="B38" s="40" t="s">
        <v>92</v>
      </c>
      <c r="C38" s="31">
        <v>25</v>
      </c>
      <c r="D38" s="31">
        <v>28</v>
      </c>
      <c r="E38" s="31">
        <v>79</v>
      </c>
      <c r="F38" s="31">
        <v>96</v>
      </c>
      <c r="G38" s="31">
        <v>56</v>
      </c>
      <c r="H38" s="42">
        <f t="shared" si="0"/>
        <v>3.4577464788732395</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13</v>
      </c>
      <c r="D40" s="31">
        <v>13</v>
      </c>
      <c r="E40" s="31">
        <v>77</v>
      </c>
      <c r="F40" s="31">
        <v>132</v>
      </c>
      <c r="G40" s="31">
        <v>49</v>
      </c>
      <c r="H40" s="42">
        <f t="shared" si="0"/>
        <v>3.6725352112676055</v>
      </c>
    </row>
    <row r="41" spans="1:8" ht="15.75" customHeight="1" x14ac:dyDescent="0.25">
      <c r="A41" s="39" t="s">
        <v>61</v>
      </c>
      <c r="B41" s="40" t="s">
        <v>94</v>
      </c>
      <c r="C41" s="31">
        <v>12</v>
      </c>
      <c r="D41" s="31">
        <v>14</v>
      </c>
      <c r="E41" s="31">
        <v>75</v>
      </c>
      <c r="F41" s="31">
        <v>139</v>
      </c>
      <c r="G41" s="31">
        <v>44</v>
      </c>
      <c r="H41" s="42">
        <f t="shared" si="0"/>
        <v>3.665492957746479</v>
      </c>
    </row>
    <row r="42" spans="1:8" ht="15.75" customHeight="1" x14ac:dyDescent="0.25">
      <c r="A42" s="39" t="s">
        <v>62</v>
      </c>
      <c r="B42" s="40" t="s">
        <v>95</v>
      </c>
      <c r="C42" s="31">
        <v>10</v>
      </c>
      <c r="D42" s="31">
        <v>15</v>
      </c>
      <c r="E42" s="31">
        <v>88</v>
      </c>
      <c r="F42" s="31">
        <v>124</v>
      </c>
      <c r="G42" s="31">
        <v>47</v>
      </c>
      <c r="H42" s="42">
        <f t="shared" si="0"/>
        <v>3.6443661971830985</v>
      </c>
    </row>
    <row r="43" spans="1:8" ht="15.75" customHeight="1" x14ac:dyDescent="0.25">
      <c r="A43" s="39" t="s">
        <v>63</v>
      </c>
      <c r="B43" s="40" t="s">
        <v>96</v>
      </c>
      <c r="C43" s="31">
        <v>11</v>
      </c>
      <c r="D43" s="31">
        <v>17</v>
      </c>
      <c r="E43" s="31">
        <v>67</v>
      </c>
      <c r="F43" s="31">
        <v>130</v>
      </c>
      <c r="G43" s="31">
        <v>59</v>
      </c>
      <c r="H43" s="42">
        <f t="shared" si="0"/>
        <v>3.7359154929577465</v>
      </c>
    </row>
    <row r="44" spans="1:8" ht="15.75" customHeight="1" x14ac:dyDescent="0.25">
      <c r="A44" s="39" t="s">
        <v>64</v>
      </c>
      <c r="B44" s="40" t="s">
        <v>97</v>
      </c>
      <c r="C44" s="31">
        <v>9</v>
      </c>
      <c r="D44" s="31">
        <v>11</v>
      </c>
      <c r="E44" s="31">
        <v>78</v>
      </c>
      <c r="F44" s="31">
        <v>124</v>
      </c>
      <c r="G44" s="31">
        <v>62</v>
      </c>
      <c r="H44" s="42">
        <f t="shared" si="0"/>
        <v>3.7711267605633805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F00-000000000000}"/>
    <hyperlink ref="A1:B1" r:id="rId2" location="Dropdown_Menu!A1" display="Back to Dropdown Menu" xr:uid="{00000000-0004-0000-0F00-000001000000}"/>
  </hyperlinks>
  <pageMargins left="0.39370078740157483" right="0.35433070866141736" top="0.32" bottom="0.39" header="0.31496062992125984" footer="0.11"/>
  <pageSetup paperSize="9" scale="83" orientation="landscape" r:id="rId3"/>
  <headerFooter>
    <oddFooter>&amp;R&amp;"Arial Narrow,Bold"&amp;KC00000eUniv@ Shoolini University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499984740745262"/>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673</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7</v>
      </c>
      <c r="D6" s="31">
        <v>4</v>
      </c>
      <c r="E6" s="31">
        <v>29</v>
      </c>
      <c r="F6" s="31">
        <v>88</v>
      </c>
      <c r="G6" s="31">
        <v>65</v>
      </c>
      <c r="H6" s="42">
        <f>((1*C6)+(2*D6)+(3*E6)+(4*F6)+(5*G6))/193</f>
        <v>4.0362694300518136</v>
      </c>
    </row>
    <row r="7" spans="1:8" ht="15.75" customHeight="1" x14ac:dyDescent="0.25">
      <c r="A7" s="39" t="s">
        <v>32</v>
      </c>
      <c r="B7" s="40" t="s">
        <v>66</v>
      </c>
      <c r="C7" s="31">
        <v>8</v>
      </c>
      <c r="D7" s="31">
        <v>10</v>
      </c>
      <c r="E7" s="31">
        <v>39</v>
      </c>
      <c r="F7" s="31">
        <v>80</v>
      </c>
      <c r="G7" s="31">
        <v>56</v>
      </c>
      <c r="H7" s="42">
        <f t="shared" ref="H7:H44" si="0">((1*C7)+(2*D7)+(3*E7)+(4*F7)+(5*G7))/193</f>
        <v>3.8601036269430051</v>
      </c>
    </row>
    <row r="8" spans="1:8" ht="15.75" customHeight="1" x14ac:dyDescent="0.25">
      <c r="A8" s="39" t="s">
        <v>33</v>
      </c>
      <c r="B8" s="40" t="s">
        <v>67</v>
      </c>
      <c r="C8" s="31">
        <v>5</v>
      </c>
      <c r="D8" s="31">
        <v>7</v>
      </c>
      <c r="E8" s="31">
        <v>36</v>
      </c>
      <c r="F8" s="31">
        <v>93</v>
      </c>
      <c r="G8" s="31">
        <v>52</v>
      </c>
      <c r="H8" s="42">
        <f t="shared" si="0"/>
        <v>3.9326424870466323</v>
      </c>
    </row>
    <row r="9" spans="1:8" ht="15.75" customHeight="1" x14ac:dyDescent="0.25">
      <c r="A9" s="39" t="s">
        <v>34</v>
      </c>
      <c r="B9" s="40" t="s">
        <v>68</v>
      </c>
      <c r="C9" s="31">
        <v>8</v>
      </c>
      <c r="D9" s="31">
        <v>13</v>
      </c>
      <c r="E9" s="31">
        <v>61</v>
      </c>
      <c r="F9" s="31">
        <v>76</v>
      </c>
      <c r="G9" s="31">
        <v>35</v>
      </c>
      <c r="H9" s="42">
        <f t="shared" si="0"/>
        <v>3.6062176165803108</v>
      </c>
    </row>
    <row r="10" spans="1:8" ht="15.75" customHeight="1" x14ac:dyDescent="0.25">
      <c r="A10" s="39" t="s">
        <v>35</v>
      </c>
      <c r="B10" s="40" t="s">
        <v>69</v>
      </c>
      <c r="C10" s="31">
        <v>6</v>
      </c>
      <c r="D10" s="31">
        <v>8</v>
      </c>
      <c r="E10" s="31">
        <v>38</v>
      </c>
      <c r="F10" s="31">
        <v>103</v>
      </c>
      <c r="G10" s="31">
        <v>38</v>
      </c>
      <c r="H10" s="42">
        <f t="shared" si="0"/>
        <v>3.8238341968911915</v>
      </c>
    </row>
    <row r="11" spans="1:8" ht="15.75" customHeight="1" x14ac:dyDescent="0.25">
      <c r="A11" s="39" t="s">
        <v>36</v>
      </c>
      <c r="B11" s="40" t="s">
        <v>70</v>
      </c>
      <c r="C11" s="31">
        <v>7</v>
      </c>
      <c r="D11" s="31">
        <v>5</v>
      </c>
      <c r="E11" s="31">
        <v>29</v>
      </c>
      <c r="F11" s="31">
        <v>95</v>
      </c>
      <c r="G11" s="31">
        <v>57</v>
      </c>
      <c r="H11" s="42">
        <f t="shared" si="0"/>
        <v>3.9844559585492227</v>
      </c>
    </row>
    <row r="12" spans="1:8" ht="15.75" customHeight="1" x14ac:dyDescent="0.25">
      <c r="A12" s="39" t="s">
        <v>37</v>
      </c>
      <c r="B12" s="40" t="s">
        <v>71</v>
      </c>
      <c r="C12" s="31">
        <v>17</v>
      </c>
      <c r="D12" s="31">
        <v>22</v>
      </c>
      <c r="E12" s="31">
        <v>53</v>
      </c>
      <c r="F12" s="31">
        <v>70</v>
      </c>
      <c r="G12" s="31">
        <v>31</v>
      </c>
      <c r="H12" s="42">
        <f t="shared" si="0"/>
        <v>3.3937823834196892</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9</v>
      </c>
      <c r="D14" s="31">
        <v>10</v>
      </c>
      <c r="E14" s="31">
        <v>44</v>
      </c>
      <c r="F14" s="31">
        <v>91</v>
      </c>
      <c r="G14" s="31">
        <v>39</v>
      </c>
      <c r="H14" s="42">
        <f t="shared" si="0"/>
        <v>3.7305699481865284</v>
      </c>
    </row>
    <row r="15" spans="1:8" ht="15.75" customHeight="1" x14ac:dyDescent="0.25">
      <c r="A15" s="39" t="s">
        <v>39</v>
      </c>
      <c r="B15" s="40" t="s">
        <v>73</v>
      </c>
      <c r="C15" s="31">
        <v>17</v>
      </c>
      <c r="D15" s="31">
        <v>13</v>
      </c>
      <c r="E15" s="31">
        <v>46</v>
      </c>
      <c r="F15" s="31">
        <v>81</v>
      </c>
      <c r="G15" s="31">
        <v>36</v>
      </c>
      <c r="H15" s="42">
        <f t="shared" si="0"/>
        <v>3.5492227979274613</v>
      </c>
    </row>
    <row r="16" spans="1:8" ht="15.75" customHeight="1" x14ac:dyDescent="0.25">
      <c r="A16" s="39" t="s">
        <v>40</v>
      </c>
      <c r="B16" s="40" t="s">
        <v>74</v>
      </c>
      <c r="C16" s="31">
        <v>14</v>
      </c>
      <c r="D16" s="31">
        <v>18</v>
      </c>
      <c r="E16" s="31">
        <v>49</v>
      </c>
      <c r="F16" s="31">
        <v>74</v>
      </c>
      <c r="G16" s="31">
        <v>38</v>
      </c>
      <c r="H16" s="42">
        <f t="shared" si="0"/>
        <v>3.5388601036269431</v>
      </c>
    </row>
    <row r="17" spans="1:8" ht="15.75" customHeight="1" x14ac:dyDescent="0.25">
      <c r="A17" s="39" t="s">
        <v>41</v>
      </c>
      <c r="B17" s="40" t="s">
        <v>75</v>
      </c>
      <c r="C17" s="31">
        <v>7</v>
      </c>
      <c r="D17" s="31">
        <v>19</v>
      </c>
      <c r="E17" s="31">
        <v>56</v>
      </c>
      <c r="F17" s="31">
        <v>78</v>
      </c>
      <c r="G17" s="31">
        <v>33</v>
      </c>
      <c r="H17" s="42">
        <f t="shared" si="0"/>
        <v>3.5751295336787563</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8</v>
      </c>
      <c r="D19" s="31">
        <v>10</v>
      </c>
      <c r="E19" s="31">
        <v>52</v>
      </c>
      <c r="F19" s="31">
        <v>89</v>
      </c>
      <c r="G19" s="31">
        <v>34</v>
      </c>
      <c r="H19" s="42">
        <f t="shared" si="0"/>
        <v>3.678756476683938</v>
      </c>
    </row>
    <row r="20" spans="1:8" ht="15.75" customHeight="1" x14ac:dyDescent="0.25">
      <c r="A20" s="39" t="s">
        <v>43</v>
      </c>
      <c r="B20" s="40" t="s">
        <v>77</v>
      </c>
      <c r="C20" s="31">
        <v>7</v>
      </c>
      <c r="D20" s="31">
        <v>16</v>
      </c>
      <c r="E20" s="31">
        <v>55</v>
      </c>
      <c r="F20" s="31">
        <v>82</v>
      </c>
      <c r="G20" s="31">
        <v>33</v>
      </c>
      <c r="H20" s="42">
        <f t="shared" si="0"/>
        <v>3.6113989637305699</v>
      </c>
    </row>
    <row r="21" spans="1:8" ht="15.75" customHeight="1" x14ac:dyDescent="0.25">
      <c r="A21" s="39" t="s">
        <v>44</v>
      </c>
      <c r="B21" s="40" t="s">
        <v>78</v>
      </c>
      <c r="C21" s="31">
        <v>10</v>
      </c>
      <c r="D21" s="31">
        <v>8</v>
      </c>
      <c r="E21" s="31">
        <v>36</v>
      </c>
      <c r="F21" s="31">
        <v>82</v>
      </c>
      <c r="G21" s="31">
        <v>57</v>
      </c>
      <c r="H21" s="42">
        <f t="shared" si="0"/>
        <v>3.8704663212435233</v>
      </c>
    </row>
    <row r="22" spans="1:8" ht="15.75" customHeight="1" x14ac:dyDescent="0.25">
      <c r="A22" s="39" t="s">
        <v>45</v>
      </c>
      <c r="B22" s="40" t="s">
        <v>79</v>
      </c>
      <c r="C22" s="31">
        <v>13</v>
      </c>
      <c r="D22" s="31">
        <v>8</v>
      </c>
      <c r="E22" s="31">
        <v>47</v>
      </c>
      <c r="F22" s="31">
        <v>78</v>
      </c>
      <c r="G22" s="31">
        <v>47</v>
      </c>
      <c r="H22" s="42">
        <f t="shared" si="0"/>
        <v>3.7150259067357512</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10</v>
      </c>
      <c r="D24" s="31">
        <v>8</v>
      </c>
      <c r="E24" s="31">
        <v>48</v>
      </c>
      <c r="F24" s="31">
        <v>73</v>
      </c>
      <c r="G24" s="31">
        <v>54</v>
      </c>
      <c r="H24" s="42">
        <f t="shared" si="0"/>
        <v>3.7927461139896375</v>
      </c>
    </row>
    <row r="25" spans="1:8" ht="15.75" customHeight="1" x14ac:dyDescent="0.25">
      <c r="A25" s="39" t="s">
        <v>47</v>
      </c>
      <c r="B25" s="40" t="s">
        <v>81</v>
      </c>
      <c r="C25" s="31">
        <v>15</v>
      </c>
      <c r="D25" s="31">
        <v>10</v>
      </c>
      <c r="E25" s="31">
        <v>43</v>
      </c>
      <c r="F25" s="31">
        <v>81</v>
      </c>
      <c r="G25" s="31">
        <v>44</v>
      </c>
      <c r="H25" s="42">
        <f t="shared" si="0"/>
        <v>3.6683937823834198</v>
      </c>
    </row>
    <row r="26" spans="1:8" ht="15.75" customHeight="1" x14ac:dyDescent="0.25">
      <c r="A26" s="39" t="s">
        <v>48</v>
      </c>
      <c r="B26" s="40" t="s">
        <v>82</v>
      </c>
      <c r="C26" s="31">
        <v>39</v>
      </c>
      <c r="D26" s="31">
        <v>26</v>
      </c>
      <c r="E26" s="31">
        <v>42</v>
      </c>
      <c r="F26" s="31">
        <v>52</v>
      </c>
      <c r="G26" s="31">
        <v>34</v>
      </c>
      <c r="H26" s="42">
        <f t="shared" si="0"/>
        <v>3.0829015544041449</v>
      </c>
    </row>
    <row r="27" spans="1:8" ht="15.75" customHeight="1" x14ac:dyDescent="0.25">
      <c r="A27" s="39" t="s">
        <v>49</v>
      </c>
      <c r="B27" s="40" t="s">
        <v>83</v>
      </c>
      <c r="C27" s="31">
        <v>17</v>
      </c>
      <c r="D27" s="31">
        <v>10</v>
      </c>
      <c r="E27" s="31">
        <v>75</v>
      </c>
      <c r="F27" s="31">
        <v>62</v>
      </c>
      <c r="G27" s="31">
        <v>29</v>
      </c>
      <c r="H27" s="42">
        <f t="shared" si="0"/>
        <v>3.3937823834196892</v>
      </c>
    </row>
    <row r="28" spans="1:8" ht="15.75" customHeight="1" x14ac:dyDescent="0.25">
      <c r="A28" s="39" t="s">
        <v>50</v>
      </c>
      <c r="B28" s="40" t="s">
        <v>84</v>
      </c>
      <c r="C28" s="31">
        <v>15</v>
      </c>
      <c r="D28" s="31">
        <v>13</v>
      </c>
      <c r="E28" s="31">
        <v>51</v>
      </c>
      <c r="F28" s="31">
        <v>63</v>
      </c>
      <c r="G28" s="31">
        <v>51</v>
      </c>
      <c r="H28" s="42">
        <f t="shared" si="0"/>
        <v>3.6321243523316062</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5</v>
      </c>
      <c r="D30" s="31">
        <v>7</v>
      </c>
      <c r="E30" s="31">
        <v>30</v>
      </c>
      <c r="F30" s="31">
        <v>79</v>
      </c>
      <c r="G30" s="31">
        <v>72</v>
      </c>
      <c r="H30" s="42">
        <f t="shared" si="0"/>
        <v>4.0673575129533681</v>
      </c>
    </row>
    <row r="31" spans="1:8" ht="15.75" customHeight="1" x14ac:dyDescent="0.25">
      <c r="A31" s="39" t="s">
        <v>52</v>
      </c>
      <c r="B31" s="40" t="s">
        <v>86</v>
      </c>
      <c r="C31" s="31">
        <v>32</v>
      </c>
      <c r="D31" s="31">
        <v>30</v>
      </c>
      <c r="E31" s="31">
        <v>53</v>
      </c>
      <c r="F31" s="31">
        <v>50</v>
      </c>
      <c r="G31" s="31">
        <v>28</v>
      </c>
      <c r="H31" s="42">
        <f t="shared" si="0"/>
        <v>3.062176165803109</v>
      </c>
    </row>
    <row r="32" spans="1:8" ht="15.75" customHeight="1" x14ac:dyDescent="0.25">
      <c r="A32" s="39" t="s">
        <v>53</v>
      </c>
      <c r="B32" s="40" t="s">
        <v>87</v>
      </c>
      <c r="C32" s="31">
        <v>20</v>
      </c>
      <c r="D32" s="31">
        <v>12</v>
      </c>
      <c r="E32" s="31">
        <v>43</v>
      </c>
      <c r="F32" s="31">
        <v>65</v>
      </c>
      <c r="G32" s="31">
        <v>53</v>
      </c>
      <c r="H32" s="42">
        <f t="shared" si="0"/>
        <v>3.616580310880829</v>
      </c>
    </row>
    <row r="33" spans="1:8" ht="15.75" customHeight="1" x14ac:dyDescent="0.25">
      <c r="A33" s="39" t="s">
        <v>54</v>
      </c>
      <c r="B33" s="40" t="s">
        <v>88</v>
      </c>
      <c r="C33" s="31">
        <v>5</v>
      </c>
      <c r="D33" s="31">
        <v>3</v>
      </c>
      <c r="E33" s="31">
        <v>22</v>
      </c>
      <c r="F33" s="31">
        <v>71</v>
      </c>
      <c r="G33" s="31">
        <v>92</v>
      </c>
      <c r="H33" s="42">
        <f t="shared" si="0"/>
        <v>4.2538860103626943</v>
      </c>
    </row>
    <row r="34" spans="1:8" ht="15.75" customHeight="1" x14ac:dyDescent="0.25">
      <c r="A34" s="39" t="s">
        <v>55</v>
      </c>
      <c r="B34" s="40" t="s">
        <v>89</v>
      </c>
      <c r="C34" s="31">
        <v>20</v>
      </c>
      <c r="D34" s="31">
        <v>18</v>
      </c>
      <c r="E34" s="31">
        <v>49</v>
      </c>
      <c r="F34" s="31">
        <v>64</v>
      </c>
      <c r="G34" s="31">
        <v>42</v>
      </c>
      <c r="H34" s="42">
        <f t="shared" si="0"/>
        <v>3.4663212435233159</v>
      </c>
    </row>
    <row r="35" spans="1:8" ht="15.75" customHeight="1" x14ac:dyDescent="0.25">
      <c r="A35" s="39" t="s">
        <v>56</v>
      </c>
      <c r="B35" s="40" t="s">
        <v>90</v>
      </c>
      <c r="C35" s="31">
        <v>37</v>
      </c>
      <c r="D35" s="31">
        <v>22</v>
      </c>
      <c r="E35" s="31">
        <v>51</v>
      </c>
      <c r="F35" s="31">
        <v>48</v>
      </c>
      <c r="G35" s="31">
        <v>35</v>
      </c>
      <c r="H35" s="42">
        <f t="shared" si="0"/>
        <v>3.1139896373056994</v>
      </c>
    </row>
    <row r="36" spans="1:8" ht="15.75" customHeight="1" x14ac:dyDescent="0.25">
      <c r="A36" s="39" t="s">
        <v>57</v>
      </c>
      <c r="B36" s="40" t="s">
        <v>98</v>
      </c>
      <c r="C36" s="31">
        <v>8</v>
      </c>
      <c r="D36" s="31">
        <v>8</v>
      </c>
      <c r="E36" s="31">
        <v>44</v>
      </c>
      <c r="F36" s="31">
        <v>80</v>
      </c>
      <c r="G36" s="31">
        <v>52</v>
      </c>
      <c r="H36" s="42">
        <f t="shared" si="0"/>
        <v>3.8134715025906734</v>
      </c>
    </row>
    <row r="37" spans="1:8" ht="15.75" customHeight="1" x14ac:dyDescent="0.25">
      <c r="A37" s="39" t="s">
        <v>58</v>
      </c>
      <c r="B37" s="40" t="s">
        <v>91</v>
      </c>
      <c r="C37" s="31">
        <v>13</v>
      </c>
      <c r="D37" s="31">
        <v>13</v>
      </c>
      <c r="E37" s="31">
        <v>56</v>
      </c>
      <c r="F37" s="31">
        <v>70</v>
      </c>
      <c r="G37" s="31">
        <v>41</v>
      </c>
      <c r="H37" s="42">
        <f t="shared" si="0"/>
        <v>3.5854922279792745</v>
      </c>
    </row>
    <row r="38" spans="1:8" ht="15.75" customHeight="1" x14ac:dyDescent="0.25">
      <c r="A38" s="39" t="s">
        <v>59</v>
      </c>
      <c r="B38" s="40" t="s">
        <v>92</v>
      </c>
      <c r="C38" s="31">
        <v>12</v>
      </c>
      <c r="D38" s="31">
        <v>14</v>
      </c>
      <c r="E38" s="31">
        <v>74</v>
      </c>
      <c r="F38" s="31">
        <v>55</v>
      </c>
      <c r="G38" s="31">
        <v>38</v>
      </c>
      <c r="H38" s="42">
        <f t="shared" si="0"/>
        <v>3.4818652849740932</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7</v>
      </c>
      <c r="D40" s="31">
        <v>9</v>
      </c>
      <c r="E40" s="31">
        <v>57</v>
      </c>
      <c r="F40" s="31">
        <v>79</v>
      </c>
      <c r="G40" s="31">
        <v>41</v>
      </c>
      <c r="H40" s="42">
        <f t="shared" si="0"/>
        <v>3.7150259067357512</v>
      </c>
    </row>
    <row r="41" spans="1:8" ht="15.75" customHeight="1" x14ac:dyDescent="0.25">
      <c r="A41" s="39" t="s">
        <v>61</v>
      </c>
      <c r="B41" s="40" t="s">
        <v>94</v>
      </c>
      <c r="C41" s="31">
        <v>9</v>
      </c>
      <c r="D41" s="31">
        <v>11</v>
      </c>
      <c r="E41" s="31">
        <v>59</v>
      </c>
      <c r="F41" s="31">
        <v>76</v>
      </c>
      <c r="G41" s="31">
        <v>38</v>
      </c>
      <c r="H41" s="42">
        <f t="shared" si="0"/>
        <v>3.6373056994818653</v>
      </c>
    </row>
    <row r="42" spans="1:8" ht="15.75" customHeight="1" x14ac:dyDescent="0.25">
      <c r="A42" s="39" t="s">
        <v>62</v>
      </c>
      <c r="B42" s="40" t="s">
        <v>95</v>
      </c>
      <c r="C42" s="31">
        <v>10</v>
      </c>
      <c r="D42" s="31">
        <v>10</v>
      </c>
      <c r="E42" s="31">
        <v>63</v>
      </c>
      <c r="F42" s="31">
        <v>76</v>
      </c>
      <c r="G42" s="31">
        <v>34</v>
      </c>
      <c r="H42" s="42">
        <f t="shared" si="0"/>
        <v>3.5906735751295336</v>
      </c>
    </row>
    <row r="43" spans="1:8" ht="15.75" customHeight="1" x14ac:dyDescent="0.25">
      <c r="A43" s="39" t="s">
        <v>63</v>
      </c>
      <c r="B43" s="40" t="s">
        <v>96</v>
      </c>
      <c r="C43" s="31">
        <v>12</v>
      </c>
      <c r="D43" s="31">
        <v>19</v>
      </c>
      <c r="E43" s="31">
        <v>38</v>
      </c>
      <c r="F43" s="31">
        <v>88</v>
      </c>
      <c r="G43" s="31">
        <v>36</v>
      </c>
      <c r="H43" s="42">
        <f t="shared" si="0"/>
        <v>3.6062176165803108</v>
      </c>
    </row>
    <row r="44" spans="1:8" ht="15.75" customHeight="1" x14ac:dyDescent="0.25">
      <c r="A44" s="39" t="s">
        <v>64</v>
      </c>
      <c r="B44" s="40" t="s">
        <v>97</v>
      </c>
      <c r="C44" s="31">
        <v>6</v>
      </c>
      <c r="D44" s="31">
        <v>9</v>
      </c>
      <c r="E44" s="31">
        <v>48</v>
      </c>
      <c r="F44" s="31">
        <v>82</v>
      </c>
      <c r="G44" s="31">
        <v>48</v>
      </c>
      <c r="H44" s="42">
        <f t="shared" si="0"/>
        <v>3.8134715025906734</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000-000000000000}"/>
    <hyperlink ref="A1:B1" r:id="rId2" location="Dropdown_Menu!A1" display="Back to Dropdown Menu" xr:uid="{00000000-0004-0000-1000-000001000000}"/>
  </hyperlinks>
  <pageMargins left="0.39370078740157483" right="0.35433070866141736" top="0.38" bottom="0.46" header="0.31496062992125984" footer="0.23"/>
  <pageSetup paperSize="9" scale="83" orientation="landscape" r:id="rId3"/>
  <headerFooter>
    <oddFooter>&amp;R&amp;"Arial Narrow,Bold"&amp;KC00000eUniv@ Shoolini University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H44"/>
  <sheetViews>
    <sheetView showGridLines="0" zoomScale="90" zoomScaleNormal="90" workbookViewId="0">
      <selection activeCell="D48" sqref="D48"/>
    </sheetView>
  </sheetViews>
  <sheetFormatPr defaultColWidth="9" defaultRowHeight="13.8" x14ac:dyDescent="0.25"/>
  <cols>
    <col min="1" max="1" width="3.44140625" style="37" customWidth="1"/>
    <col min="2" max="2" width="97.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4.4" thickBot="1" x14ac:dyDescent="0.3">
      <c r="B1" s="46" t="s">
        <v>112</v>
      </c>
    </row>
    <row r="2" spans="1:8" ht="18" x14ac:dyDescent="0.25">
      <c r="A2" s="112" t="s">
        <v>674</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13</v>
      </c>
      <c r="D6" s="31">
        <v>12</v>
      </c>
      <c r="E6" s="31">
        <v>80</v>
      </c>
      <c r="F6" s="31">
        <v>193</v>
      </c>
      <c r="G6" s="31">
        <v>104</v>
      </c>
      <c r="H6" s="42">
        <f>((1*C6)+(2*D6)+(3*E6)+(4*F6)+(5*G6))/402</f>
        <v>3.9029850746268657</v>
      </c>
    </row>
    <row r="7" spans="1:8" ht="15.75" customHeight="1" x14ac:dyDescent="0.25">
      <c r="A7" s="39" t="s">
        <v>32</v>
      </c>
      <c r="B7" s="40" t="s">
        <v>66</v>
      </c>
      <c r="C7" s="31">
        <v>20</v>
      </c>
      <c r="D7" s="31">
        <v>28</v>
      </c>
      <c r="E7" s="31">
        <v>79</v>
      </c>
      <c r="F7" s="31">
        <v>165</v>
      </c>
      <c r="G7" s="31">
        <v>110</v>
      </c>
      <c r="H7" s="42">
        <f t="shared" ref="H7:H44" si="0">((1*C7)+(2*D7)+(3*E7)+(4*F7)+(5*G7))/402</f>
        <v>3.7885572139303481</v>
      </c>
    </row>
    <row r="8" spans="1:8" ht="15.75" customHeight="1" x14ac:dyDescent="0.25">
      <c r="A8" s="39" t="s">
        <v>33</v>
      </c>
      <c r="B8" s="40" t="s">
        <v>67</v>
      </c>
      <c r="C8" s="31">
        <v>15</v>
      </c>
      <c r="D8" s="31">
        <v>29</v>
      </c>
      <c r="E8" s="31">
        <v>66</v>
      </c>
      <c r="F8" s="31">
        <v>187</v>
      </c>
      <c r="G8" s="31">
        <v>105</v>
      </c>
      <c r="H8" s="42">
        <f t="shared" si="0"/>
        <v>3.8407960199004973</v>
      </c>
    </row>
    <row r="9" spans="1:8" ht="15.75" customHeight="1" x14ac:dyDescent="0.25">
      <c r="A9" s="39" t="s">
        <v>34</v>
      </c>
      <c r="B9" s="40" t="s">
        <v>68</v>
      </c>
      <c r="C9" s="31">
        <v>26</v>
      </c>
      <c r="D9" s="31">
        <v>28</v>
      </c>
      <c r="E9" s="31">
        <v>130</v>
      </c>
      <c r="F9" s="31">
        <v>150</v>
      </c>
      <c r="G9" s="31">
        <v>68</v>
      </c>
      <c r="H9" s="42">
        <f t="shared" si="0"/>
        <v>3.5124378109452739</v>
      </c>
    </row>
    <row r="10" spans="1:8" ht="15.75" customHeight="1" x14ac:dyDescent="0.25">
      <c r="A10" s="39" t="s">
        <v>35</v>
      </c>
      <c r="B10" s="40" t="s">
        <v>69</v>
      </c>
      <c r="C10" s="31">
        <v>22</v>
      </c>
      <c r="D10" s="31">
        <v>39</v>
      </c>
      <c r="E10" s="31">
        <v>93</v>
      </c>
      <c r="F10" s="31">
        <v>177</v>
      </c>
      <c r="G10" s="31">
        <v>71</v>
      </c>
      <c r="H10" s="42">
        <f t="shared" si="0"/>
        <v>3.5870646766169156</v>
      </c>
    </row>
    <row r="11" spans="1:8" ht="15.75" customHeight="1" x14ac:dyDescent="0.25">
      <c r="A11" s="39" t="s">
        <v>36</v>
      </c>
      <c r="B11" s="40" t="s">
        <v>70</v>
      </c>
      <c r="C11" s="31">
        <v>17</v>
      </c>
      <c r="D11" s="31">
        <v>21</v>
      </c>
      <c r="E11" s="31">
        <v>85</v>
      </c>
      <c r="F11" s="31">
        <v>169</v>
      </c>
      <c r="G11" s="31">
        <v>110</v>
      </c>
      <c r="H11" s="42">
        <f t="shared" si="0"/>
        <v>3.8308457711442787</v>
      </c>
    </row>
    <row r="12" spans="1:8" ht="15.75" customHeight="1" x14ac:dyDescent="0.25">
      <c r="A12" s="39" t="s">
        <v>37</v>
      </c>
      <c r="B12" s="40" t="s">
        <v>71</v>
      </c>
      <c r="C12" s="31">
        <v>45</v>
      </c>
      <c r="D12" s="31">
        <v>59</v>
      </c>
      <c r="E12" s="31">
        <v>91</v>
      </c>
      <c r="F12" s="31">
        <v>137</v>
      </c>
      <c r="G12" s="31">
        <v>70</v>
      </c>
      <c r="H12" s="42">
        <f t="shared" si="0"/>
        <v>3.3184079601990049</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15</v>
      </c>
      <c r="D14" s="31">
        <v>31</v>
      </c>
      <c r="E14" s="31">
        <v>95</v>
      </c>
      <c r="F14" s="31">
        <v>177</v>
      </c>
      <c r="G14" s="31">
        <v>84</v>
      </c>
      <c r="H14" s="42">
        <f t="shared" si="0"/>
        <v>3.7064676616915424</v>
      </c>
    </row>
    <row r="15" spans="1:8" ht="15.75" customHeight="1" x14ac:dyDescent="0.25">
      <c r="A15" s="39" t="s">
        <v>39</v>
      </c>
      <c r="B15" s="40" t="s">
        <v>73</v>
      </c>
      <c r="C15" s="31">
        <v>27</v>
      </c>
      <c r="D15" s="31">
        <v>38</v>
      </c>
      <c r="E15" s="31">
        <v>92</v>
      </c>
      <c r="F15" s="31">
        <v>178</v>
      </c>
      <c r="G15" s="31">
        <v>67</v>
      </c>
      <c r="H15" s="42">
        <f t="shared" si="0"/>
        <v>3.5472636815920398</v>
      </c>
    </row>
    <row r="16" spans="1:8" ht="15.75" customHeight="1" x14ac:dyDescent="0.25">
      <c r="A16" s="39" t="s">
        <v>40</v>
      </c>
      <c r="B16" s="40" t="s">
        <v>74</v>
      </c>
      <c r="C16" s="31">
        <v>35</v>
      </c>
      <c r="D16" s="31">
        <v>45</v>
      </c>
      <c r="E16" s="31">
        <v>90</v>
      </c>
      <c r="F16" s="31">
        <v>162</v>
      </c>
      <c r="G16" s="31">
        <v>70</v>
      </c>
      <c r="H16" s="42">
        <f t="shared" si="0"/>
        <v>3.4651741293532337</v>
      </c>
    </row>
    <row r="17" spans="1:8" ht="15.75" customHeight="1" x14ac:dyDescent="0.25">
      <c r="A17" s="39" t="s">
        <v>41</v>
      </c>
      <c r="B17" s="40" t="s">
        <v>75</v>
      </c>
      <c r="C17" s="31">
        <v>25</v>
      </c>
      <c r="D17" s="31">
        <v>29</v>
      </c>
      <c r="E17" s="31">
        <v>130</v>
      </c>
      <c r="F17" s="31">
        <v>153</v>
      </c>
      <c r="G17" s="31">
        <v>65</v>
      </c>
      <c r="H17" s="42">
        <f t="shared" si="0"/>
        <v>3.5074626865671643</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21</v>
      </c>
      <c r="D19" s="31">
        <v>22</v>
      </c>
      <c r="E19" s="31">
        <v>81</v>
      </c>
      <c r="F19" s="31">
        <v>200</v>
      </c>
      <c r="G19" s="31">
        <v>78</v>
      </c>
      <c r="H19" s="42">
        <f t="shared" si="0"/>
        <v>3.7263681592039801</v>
      </c>
    </row>
    <row r="20" spans="1:8" ht="15.75" customHeight="1" x14ac:dyDescent="0.25">
      <c r="A20" s="39" t="s">
        <v>43</v>
      </c>
      <c r="B20" s="40" t="s">
        <v>77</v>
      </c>
      <c r="C20" s="31">
        <v>19</v>
      </c>
      <c r="D20" s="31">
        <v>26</v>
      </c>
      <c r="E20" s="31">
        <v>94</v>
      </c>
      <c r="F20" s="31">
        <v>189</v>
      </c>
      <c r="G20" s="31">
        <v>74</v>
      </c>
      <c r="H20" s="42">
        <f t="shared" si="0"/>
        <v>3.6791044776119404</v>
      </c>
    </row>
    <row r="21" spans="1:8" ht="15.75" customHeight="1" x14ac:dyDescent="0.25">
      <c r="A21" s="39" t="s">
        <v>44</v>
      </c>
      <c r="B21" s="40" t="s">
        <v>78</v>
      </c>
      <c r="C21" s="31">
        <v>20</v>
      </c>
      <c r="D21" s="31">
        <v>23</v>
      </c>
      <c r="E21" s="31">
        <v>78</v>
      </c>
      <c r="F21" s="31">
        <v>176</v>
      </c>
      <c r="G21" s="31">
        <v>105</v>
      </c>
      <c r="H21" s="42">
        <f t="shared" si="0"/>
        <v>3.8034825870646767</v>
      </c>
    </row>
    <row r="22" spans="1:8" ht="15.75" customHeight="1" x14ac:dyDescent="0.25">
      <c r="A22" s="39" t="s">
        <v>45</v>
      </c>
      <c r="B22" s="40" t="s">
        <v>79</v>
      </c>
      <c r="C22" s="31">
        <v>19</v>
      </c>
      <c r="D22" s="31">
        <v>23</v>
      </c>
      <c r="E22" s="31">
        <v>102</v>
      </c>
      <c r="F22" s="31">
        <v>168</v>
      </c>
      <c r="G22" s="31">
        <v>90</v>
      </c>
      <c r="H22" s="42">
        <f t="shared" si="0"/>
        <v>3.7139303482587063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23</v>
      </c>
      <c r="D24" s="31">
        <v>15</v>
      </c>
      <c r="E24" s="31">
        <v>80</v>
      </c>
      <c r="F24" s="31">
        <v>181</v>
      </c>
      <c r="G24" s="31">
        <v>103</v>
      </c>
      <c r="H24" s="42">
        <f t="shared" si="0"/>
        <v>3.810945273631841</v>
      </c>
    </row>
    <row r="25" spans="1:8" ht="15.75" customHeight="1" x14ac:dyDescent="0.25">
      <c r="A25" s="39" t="s">
        <v>47</v>
      </c>
      <c r="B25" s="40" t="s">
        <v>81</v>
      </c>
      <c r="C25" s="31">
        <v>24</v>
      </c>
      <c r="D25" s="31">
        <v>20</v>
      </c>
      <c r="E25" s="31">
        <v>80</v>
      </c>
      <c r="F25" s="31">
        <v>195</v>
      </c>
      <c r="G25" s="31">
        <v>83</v>
      </c>
      <c r="H25" s="42">
        <f t="shared" si="0"/>
        <v>3.7288557213930349</v>
      </c>
    </row>
    <row r="26" spans="1:8" ht="15.75" customHeight="1" x14ac:dyDescent="0.25">
      <c r="A26" s="39" t="s">
        <v>48</v>
      </c>
      <c r="B26" s="40" t="s">
        <v>82</v>
      </c>
      <c r="C26" s="31">
        <v>89</v>
      </c>
      <c r="D26" s="31">
        <v>53</v>
      </c>
      <c r="E26" s="31">
        <v>78</v>
      </c>
      <c r="F26" s="31">
        <v>133</v>
      </c>
      <c r="G26" s="31">
        <v>49</v>
      </c>
      <c r="H26" s="42">
        <f t="shared" si="0"/>
        <v>3</v>
      </c>
    </row>
    <row r="27" spans="1:8" ht="15.75" customHeight="1" x14ac:dyDescent="0.25">
      <c r="A27" s="39" t="s">
        <v>49</v>
      </c>
      <c r="B27" s="40" t="s">
        <v>83</v>
      </c>
      <c r="C27" s="31">
        <v>30</v>
      </c>
      <c r="D27" s="31">
        <v>29</v>
      </c>
      <c r="E27" s="31">
        <v>162</v>
      </c>
      <c r="F27" s="31">
        <v>130</v>
      </c>
      <c r="G27" s="31">
        <v>51</v>
      </c>
      <c r="H27" s="42">
        <f t="shared" si="0"/>
        <v>3.355721393034826</v>
      </c>
    </row>
    <row r="28" spans="1:8" ht="15.75" customHeight="1" x14ac:dyDescent="0.25">
      <c r="A28" s="39" t="s">
        <v>50</v>
      </c>
      <c r="B28" s="40" t="s">
        <v>84</v>
      </c>
      <c r="C28" s="31">
        <v>34</v>
      </c>
      <c r="D28" s="31">
        <v>22</v>
      </c>
      <c r="E28" s="31">
        <v>115</v>
      </c>
      <c r="F28" s="31">
        <v>148</v>
      </c>
      <c r="G28" s="31">
        <v>83</v>
      </c>
      <c r="H28" s="42">
        <f t="shared" si="0"/>
        <v>3.5572139303482588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9</v>
      </c>
      <c r="D30" s="31">
        <v>12</v>
      </c>
      <c r="E30" s="31">
        <v>46</v>
      </c>
      <c r="F30" s="31">
        <v>171</v>
      </c>
      <c r="G30" s="31">
        <v>164</v>
      </c>
      <c r="H30" s="42">
        <f t="shared" si="0"/>
        <v>4.166666666666667</v>
      </c>
    </row>
    <row r="31" spans="1:8" ht="15.75" customHeight="1" x14ac:dyDescent="0.25">
      <c r="A31" s="39" t="s">
        <v>52</v>
      </c>
      <c r="B31" s="40" t="s">
        <v>86</v>
      </c>
      <c r="C31" s="31">
        <v>95</v>
      </c>
      <c r="D31" s="31">
        <v>55</v>
      </c>
      <c r="E31" s="31">
        <v>110</v>
      </c>
      <c r="F31" s="31">
        <v>96</v>
      </c>
      <c r="G31" s="31">
        <v>46</v>
      </c>
      <c r="H31" s="42">
        <f t="shared" si="0"/>
        <v>2.8582089552238807</v>
      </c>
    </row>
    <row r="32" spans="1:8" ht="15.75" customHeight="1" x14ac:dyDescent="0.25">
      <c r="A32" s="39" t="s">
        <v>53</v>
      </c>
      <c r="B32" s="40" t="s">
        <v>87</v>
      </c>
      <c r="C32" s="31">
        <v>53</v>
      </c>
      <c r="D32" s="31">
        <v>50</v>
      </c>
      <c r="E32" s="31">
        <v>93</v>
      </c>
      <c r="F32" s="31">
        <v>140</v>
      </c>
      <c r="G32" s="31">
        <v>66</v>
      </c>
      <c r="H32" s="42">
        <f t="shared" si="0"/>
        <v>3.2885572139303481</v>
      </c>
    </row>
    <row r="33" spans="1:8" ht="15.75" customHeight="1" x14ac:dyDescent="0.25">
      <c r="A33" s="39" t="s">
        <v>54</v>
      </c>
      <c r="B33" s="40" t="s">
        <v>88</v>
      </c>
      <c r="C33" s="31">
        <v>6</v>
      </c>
      <c r="D33" s="31">
        <v>5</v>
      </c>
      <c r="E33" s="31">
        <v>52</v>
      </c>
      <c r="F33" s="31">
        <v>152</v>
      </c>
      <c r="G33" s="31">
        <v>187</v>
      </c>
      <c r="H33" s="42">
        <f t="shared" si="0"/>
        <v>4.266169154228856</v>
      </c>
    </row>
    <row r="34" spans="1:8" ht="15.75" customHeight="1" x14ac:dyDescent="0.25">
      <c r="A34" s="39" t="s">
        <v>55</v>
      </c>
      <c r="B34" s="40" t="s">
        <v>89</v>
      </c>
      <c r="C34" s="31">
        <v>30</v>
      </c>
      <c r="D34" s="31">
        <v>36</v>
      </c>
      <c r="E34" s="31">
        <v>113</v>
      </c>
      <c r="F34" s="31">
        <v>150</v>
      </c>
      <c r="G34" s="31">
        <v>73</v>
      </c>
      <c r="H34" s="42">
        <f t="shared" si="0"/>
        <v>3.4975124378109452</v>
      </c>
    </row>
    <row r="35" spans="1:8" ht="15.75" customHeight="1" x14ac:dyDescent="0.25">
      <c r="A35" s="39" t="s">
        <v>56</v>
      </c>
      <c r="B35" s="40" t="s">
        <v>90</v>
      </c>
      <c r="C35" s="31">
        <v>100</v>
      </c>
      <c r="D35" s="31">
        <v>70</v>
      </c>
      <c r="E35" s="31">
        <v>97</v>
      </c>
      <c r="F35" s="31">
        <v>93</v>
      </c>
      <c r="G35" s="31">
        <v>42</v>
      </c>
      <c r="H35" s="42">
        <f t="shared" si="0"/>
        <v>2.7686567164179103</v>
      </c>
    </row>
    <row r="36" spans="1:8" ht="15.75" customHeight="1" x14ac:dyDescent="0.25">
      <c r="A36" s="39" t="s">
        <v>57</v>
      </c>
      <c r="B36" s="40" t="s">
        <v>98</v>
      </c>
      <c r="C36" s="31">
        <v>20</v>
      </c>
      <c r="D36" s="31">
        <v>18</v>
      </c>
      <c r="E36" s="31">
        <v>89</v>
      </c>
      <c r="F36" s="31">
        <v>184</v>
      </c>
      <c r="G36" s="31">
        <v>91</v>
      </c>
      <c r="H36" s="42">
        <f t="shared" si="0"/>
        <v>3.7661691542288556</v>
      </c>
    </row>
    <row r="37" spans="1:8" ht="15.75" customHeight="1" x14ac:dyDescent="0.25">
      <c r="A37" s="39" t="s">
        <v>58</v>
      </c>
      <c r="B37" s="40" t="s">
        <v>91</v>
      </c>
      <c r="C37" s="31">
        <v>35</v>
      </c>
      <c r="D37" s="31">
        <v>27</v>
      </c>
      <c r="E37" s="31">
        <v>119</v>
      </c>
      <c r="F37" s="31">
        <v>166</v>
      </c>
      <c r="G37" s="31">
        <v>55</v>
      </c>
      <c r="H37" s="42">
        <f t="shared" si="0"/>
        <v>3.4452736318407959</v>
      </c>
    </row>
    <row r="38" spans="1:8" ht="15.75" customHeight="1" x14ac:dyDescent="0.25">
      <c r="A38" s="39" t="s">
        <v>59</v>
      </c>
      <c r="B38" s="40" t="s">
        <v>92</v>
      </c>
      <c r="C38" s="31">
        <v>50</v>
      </c>
      <c r="D38" s="31">
        <v>42</v>
      </c>
      <c r="E38" s="31">
        <v>122</v>
      </c>
      <c r="F38" s="31">
        <v>139</v>
      </c>
      <c r="G38" s="31">
        <v>49</v>
      </c>
      <c r="H38" s="42">
        <f t="shared" si="0"/>
        <v>3.2363184079601992</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22</v>
      </c>
      <c r="D40" s="31">
        <v>25</v>
      </c>
      <c r="E40" s="31">
        <v>119</v>
      </c>
      <c r="F40" s="31">
        <v>172</v>
      </c>
      <c r="G40" s="31">
        <v>64</v>
      </c>
      <c r="H40" s="42">
        <f t="shared" si="0"/>
        <v>3.5746268656716418</v>
      </c>
    </row>
    <row r="41" spans="1:8" ht="15.75" customHeight="1" x14ac:dyDescent="0.25">
      <c r="A41" s="39" t="s">
        <v>61</v>
      </c>
      <c r="B41" s="40" t="s">
        <v>94</v>
      </c>
      <c r="C41" s="31">
        <v>21</v>
      </c>
      <c r="D41" s="31">
        <v>22</v>
      </c>
      <c r="E41" s="31">
        <v>128</v>
      </c>
      <c r="F41" s="31">
        <v>171</v>
      </c>
      <c r="G41" s="31">
        <v>60</v>
      </c>
      <c r="H41" s="42">
        <f t="shared" si="0"/>
        <v>3.5646766169154227</v>
      </c>
    </row>
    <row r="42" spans="1:8" ht="15.75" customHeight="1" x14ac:dyDescent="0.25">
      <c r="A42" s="39" t="s">
        <v>62</v>
      </c>
      <c r="B42" s="40" t="s">
        <v>95</v>
      </c>
      <c r="C42" s="31">
        <v>21</v>
      </c>
      <c r="D42" s="31">
        <v>37</v>
      </c>
      <c r="E42" s="31">
        <v>130</v>
      </c>
      <c r="F42" s="31">
        <v>153</v>
      </c>
      <c r="G42" s="31">
        <v>61</v>
      </c>
      <c r="H42" s="42">
        <f t="shared" si="0"/>
        <v>3.4875621890547261</v>
      </c>
    </row>
    <row r="43" spans="1:8" ht="15.75" customHeight="1" x14ac:dyDescent="0.25">
      <c r="A43" s="39" t="s">
        <v>63</v>
      </c>
      <c r="B43" s="40" t="s">
        <v>96</v>
      </c>
      <c r="C43" s="31">
        <v>22</v>
      </c>
      <c r="D43" s="31">
        <v>35</v>
      </c>
      <c r="E43" s="31">
        <v>97</v>
      </c>
      <c r="F43" s="31">
        <v>183</v>
      </c>
      <c r="G43" s="31">
        <v>65</v>
      </c>
      <c r="H43" s="42">
        <f t="shared" si="0"/>
        <v>3.5820895522388061</v>
      </c>
    </row>
    <row r="44" spans="1:8" ht="15.75" customHeight="1" x14ac:dyDescent="0.25">
      <c r="A44" s="39" t="s">
        <v>64</v>
      </c>
      <c r="B44" s="40" t="s">
        <v>97</v>
      </c>
      <c r="C44" s="31">
        <v>21</v>
      </c>
      <c r="D44" s="31">
        <v>22</v>
      </c>
      <c r="E44" s="31">
        <v>97</v>
      </c>
      <c r="F44" s="31">
        <v>174</v>
      </c>
      <c r="G44" s="31">
        <v>88</v>
      </c>
      <c r="H44" s="42">
        <f t="shared" si="0"/>
        <v>3.7114427860696519</v>
      </c>
    </row>
  </sheetData>
  <mergeCells count="16">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B1" r:id="rId1" location="Dropdown_Menu!A1" xr:uid="{00000000-0004-0000-1100-000000000000}"/>
  </hyperlinks>
  <pageMargins left="0.39370078740157483" right="0.35433070866141736" top="0.31" bottom="0.32" header="0.31496062992125984" footer="0.31496062992125984"/>
  <pageSetup paperSize="9" scale="83" orientation="landscape" r:id="rId2"/>
  <headerFooter>
    <oddFooter>&amp;R&amp;"Arial Narrow,Bold"&amp;KC00000eUniv@ Shoolini University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749992370372631"/>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77734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675</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4</v>
      </c>
      <c r="D6" s="31">
        <v>4</v>
      </c>
      <c r="E6" s="31">
        <v>13</v>
      </c>
      <c r="F6" s="31">
        <v>40</v>
      </c>
      <c r="G6" s="31">
        <v>24</v>
      </c>
      <c r="H6" s="42">
        <f>((1*C6)+(2*D6)+(3*E6)+(4*F6)+(5*G6))/85</f>
        <v>3.8941176470588235</v>
      </c>
    </row>
    <row r="7" spans="1:8" ht="15.75" customHeight="1" x14ac:dyDescent="0.25">
      <c r="A7" s="39" t="s">
        <v>32</v>
      </c>
      <c r="B7" s="40" t="s">
        <v>66</v>
      </c>
      <c r="C7" s="31">
        <v>4</v>
      </c>
      <c r="D7" s="31">
        <v>3</v>
      </c>
      <c r="E7" s="31">
        <v>16</v>
      </c>
      <c r="F7" s="31">
        <v>37</v>
      </c>
      <c r="G7" s="31">
        <v>25</v>
      </c>
      <c r="H7" s="42">
        <f t="shared" ref="H7:H44" si="0">((1*C7)+(2*D7)+(3*E7)+(4*F7)+(5*G7))/85</f>
        <v>3.8941176470588235</v>
      </c>
    </row>
    <row r="8" spans="1:8" ht="15.75" customHeight="1" x14ac:dyDescent="0.25">
      <c r="A8" s="39" t="s">
        <v>33</v>
      </c>
      <c r="B8" s="40" t="s">
        <v>67</v>
      </c>
      <c r="C8" s="31">
        <v>3</v>
      </c>
      <c r="D8" s="31">
        <v>6</v>
      </c>
      <c r="E8" s="31">
        <v>13</v>
      </c>
      <c r="F8" s="31">
        <v>43</v>
      </c>
      <c r="G8" s="31">
        <v>20</v>
      </c>
      <c r="H8" s="42">
        <f t="shared" si="0"/>
        <v>3.835294117647059</v>
      </c>
    </row>
    <row r="9" spans="1:8" ht="15.75" customHeight="1" x14ac:dyDescent="0.25">
      <c r="A9" s="39" t="s">
        <v>34</v>
      </c>
      <c r="B9" s="40" t="s">
        <v>68</v>
      </c>
      <c r="C9" s="31">
        <v>2</v>
      </c>
      <c r="D9" s="31">
        <v>10</v>
      </c>
      <c r="E9" s="31">
        <v>26</v>
      </c>
      <c r="F9" s="31">
        <v>32</v>
      </c>
      <c r="G9" s="31">
        <v>15</v>
      </c>
      <c r="H9" s="42">
        <f t="shared" si="0"/>
        <v>3.5647058823529414</v>
      </c>
    </row>
    <row r="10" spans="1:8" ht="15.75" customHeight="1" x14ac:dyDescent="0.25">
      <c r="A10" s="39" t="s">
        <v>35</v>
      </c>
      <c r="B10" s="40" t="s">
        <v>69</v>
      </c>
      <c r="C10" s="31">
        <v>4</v>
      </c>
      <c r="D10" s="31">
        <v>7</v>
      </c>
      <c r="E10" s="31">
        <v>21</v>
      </c>
      <c r="F10" s="31">
        <v>41</v>
      </c>
      <c r="G10" s="31">
        <v>12</v>
      </c>
      <c r="H10" s="42">
        <f t="shared" si="0"/>
        <v>3.5882352941176472</v>
      </c>
    </row>
    <row r="11" spans="1:8" ht="15.75" customHeight="1" x14ac:dyDescent="0.25">
      <c r="A11" s="39" t="s">
        <v>36</v>
      </c>
      <c r="B11" s="40" t="s">
        <v>70</v>
      </c>
      <c r="C11" s="31">
        <v>2</v>
      </c>
      <c r="D11" s="31">
        <v>4</v>
      </c>
      <c r="E11" s="31">
        <v>15</v>
      </c>
      <c r="F11" s="31">
        <v>46</v>
      </c>
      <c r="G11" s="31">
        <v>18</v>
      </c>
      <c r="H11" s="42">
        <f t="shared" si="0"/>
        <v>3.8705882352941177</v>
      </c>
    </row>
    <row r="12" spans="1:8" ht="15.75" customHeight="1" x14ac:dyDescent="0.25">
      <c r="A12" s="39" t="s">
        <v>37</v>
      </c>
      <c r="B12" s="40" t="s">
        <v>71</v>
      </c>
      <c r="C12" s="31">
        <v>10</v>
      </c>
      <c r="D12" s="31">
        <v>6</v>
      </c>
      <c r="E12" s="31">
        <v>19</v>
      </c>
      <c r="F12" s="31">
        <v>36</v>
      </c>
      <c r="G12" s="31">
        <v>14</v>
      </c>
      <c r="H12" s="42">
        <f t="shared" si="0"/>
        <v>3.447058823529412</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3</v>
      </c>
      <c r="D14" s="31">
        <v>7</v>
      </c>
      <c r="E14" s="31">
        <v>19</v>
      </c>
      <c r="F14" s="31">
        <v>43</v>
      </c>
      <c r="G14" s="31">
        <v>13</v>
      </c>
      <c r="H14" s="42">
        <f t="shared" si="0"/>
        <v>3.6588235294117646</v>
      </c>
    </row>
    <row r="15" spans="1:8" ht="15.75" customHeight="1" x14ac:dyDescent="0.25">
      <c r="A15" s="39" t="s">
        <v>39</v>
      </c>
      <c r="B15" s="40" t="s">
        <v>73</v>
      </c>
      <c r="C15" s="31">
        <v>7</v>
      </c>
      <c r="D15" s="31">
        <v>9</v>
      </c>
      <c r="E15" s="31">
        <v>15</v>
      </c>
      <c r="F15" s="31">
        <v>45</v>
      </c>
      <c r="G15" s="31">
        <v>9</v>
      </c>
      <c r="H15" s="42">
        <f t="shared" si="0"/>
        <v>3.4705882352941178</v>
      </c>
    </row>
    <row r="16" spans="1:8" ht="15.75" customHeight="1" x14ac:dyDescent="0.25">
      <c r="A16" s="39" t="s">
        <v>40</v>
      </c>
      <c r="B16" s="40" t="s">
        <v>74</v>
      </c>
      <c r="C16" s="31">
        <v>7</v>
      </c>
      <c r="D16" s="31">
        <v>10</v>
      </c>
      <c r="E16" s="31">
        <v>22</v>
      </c>
      <c r="F16" s="31">
        <v>28</v>
      </c>
      <c r="G16" s="31">
        <v>18</v>
      </c>
      <c r="H16" s="42">
        <f t="shared" si="0"/>
        <v>3.4705882352941178</v>
      </c>
    </row>
    <row r="17" spans="1:8" ht="15.75" customHeight="1" x14ac:dyDescent="0.25">
      <c r="A17" s="39" t="s">
        <v>41</v>
      </c>
      <c r="B17" s="40" t="s">
        <v>75</v>
      </c>
      <c r="C17" s="31">
        <v>6</v>
      </c>
      <c r="D17" s="31">
        <v>3</v>
      </c>
      <c r="E17" s="31">
        <v>24</v>
      </c>
      <c r="F17" s="31">
        <v>41</v>
      </c>
      <c r="G17" s="31">
        <v>11</v>
      </c>
      <c r="H17" s="42">
        <f t="shared" si="0"/>
        <v>3.5647058823529414</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3</v>
      </c>
      <c r="D19" s="31">
        <v>6</v>
      </c>
      <c r="E19" s="31">
        <v>18</v>
      </c>
      <c r="F19" s="31">
        <v>46</v>
      </c>
      <c r="G19" s="31">
        <v>12</v>
      </c>
      <c r="H19" s="42">
        <f t="shared" si="0"/>
        <v>3.6823529411764704</v>
      </c>
    </row>
    <row r="20" spans="1:8" ht="15.75" customHeight="1" x14ac:dyDescent="0.25">
      <c r="A20" s="39" t="s">
        <v>43</v>
      </c>
      <c r="B20" s="40" t="s">
        <v>77</v>
      </c>
      <c r="C20" s="31">
        <v>5</v>
      </c>
      <c r="D20" s="31">
        <v>4</v>
      </c>
      <c r="E20" s="31">
        <v>23</v>
      </c>
      <c r="F20" s="31">
        <v>42</v>
      </c>
      <c r="G20" s="31">
        <v>11</v>
      </c>
      <c r="H20" s="42">
        <f t="shared" si="0"/>
        <v>3.5882352941176472</v>
      </c>
    </row>
    <row r="21" spans="1:8" ht="15.75" customHeight="1" x14ac:dyDescent="0.25">
      <c r="A21" s="39" t="s">
        <v>44</v>
      </c>
      <c r="B21" s="40" t="s">
        <v>78</v>
      </c>
      <c r="C21" s="31">
        <v>1</v>
      </c>
      <c r="D21" s="31">
        <v>2</v>
      </c>
      <c r="E21" s="31">
        <v>16</v>
      </c>
      <c r="F21" s="31">
        <v>37</v>
      </c>
      <c r="G21" s="31">
        <v>29</v>
      </c>
      <c r="H21" s="42">
        <f t="shared" si="0"/>
        <v>4.0705882352941174</v>
      </c>
    </row>
    <row r="22" spans="1:8" ht="15.75" customHeight="1" x14ac:dyDescent="0.25">
      <c r="A22" s="39" t="s">
        <v>45</v>
      </c>
      <c r="B22" s="40" t="s">
        <v>79</v>
      </c>
      <c r="C22" s="31">
        <v>2</v>
      </c>
      <c r="D22" s="31">
        <v>3</v>
      </c>
      <c r="E22" s="31">
        <v>17</v>
      </c>
      <c r="F22" s="31">
        <v>40</v>
      </c>
      <c r="G22" s="31">
        <v>23</v>
      </c>
      <c r="H22" s="42">
        <f t="shared" si="0"/>
        <v>3.9294117647058822</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v>
      </c>
      <c r="D24" s="31">
        <v>3</v>
      </c>
      <c r="E24" s="31">
        <v>19</v>
      </c>
      <c r="F24" s="31">
        <v>39</v>
      </c>
      <c r="G24" s="31">
        <v>22</v>
      </c>
      <c r="H24" s="42">
        <f t="shared" si="0"/>
        <v>3.8941176470588235</v>
      </c>
    </row>
    <row r="25" spans="1:8" ht="15.75" customHeight="1" x14ac:dyDescent="0.25">
      <c r="A25" s="39" t="s">
        <v>47</v>
      </c>
      <c r="B25" s="40" t="s">
        <v>81</v>
      </c>
      <c r="C25" s="31">
        <v>5</v>
      </c>
      <c r="D25" s="31">
        <v>4</v>
      </c>
      <c r="E25" s="31">
        <v>14</v>
      </c>
      <c r="F25" s="31">
        <v>46</v>
      </c>
      <c r="G25" s="31">
        <v>16</v>
      </c>
      <c r="H25" s="42">
        <f t="shared" si="0"/>
        <v>3.7529411764705882</v>
      </c>
    </row>
    <row r="26" spans="1:8" ht="15.75" customHeight="1" x14ac:dyDescent="0.25">
      <c r="A26" s="39" t="s">
        <v>48</v>
      </c>
      <c r="B26" s="40" t="s">
        <v>82</v>
      </c>
      <c r="C26" s="31">
        <v>4</v>
      </c>
      <c r="D26" s="31">
        <v>3</v>
      </c>
      <c r="E26" s="31">
        <v>16</v>
      </c>
      <c r="F26" s="31">
        <v>40</v>
      </c>
      <c r="G26" s="31">
        <v>22</v>
      </c>
      <c r="H26" s="42">
        <f t="shared" si="0"/>
        <v>3.8588235294117648</v>
      </c>
    </row>
    <row r="27" spans="1:8" ht="15.75" customHeight="1" x14ac:dyDescent="0.25">
      <c r="A27" s="39" t="s">
        <v>49</v>
      </c>
      <c r="B27" s="40" t="s">
        <v>83</v>
      </c>
      <c r="C27" s="31">
        <v>8</v>
      </c>
      <c r="D27" s="31">
        <v>3</v>
      </c>
      <c r="E27" s="31">
        <v>28</v>
      </c>
      <c r="F27" s="31">
        <v>36</v>
      </c>
      <c r="G27" s="31">
        <v>10</v>
      </c>
      <c r="H27" s="42">
        <f t="shared" si="0"/>
        <v>3.4352941176470586</v>
      </c>
    </row>
    <row r="28" spans="1:8" ht="15.75" customHeight="1" x14ac:dyDescent="0.25">
      <c r="A28" s="39" t="s">
        <v>50</v>
      </c>
      <c r="B28" s="40" t="s">
        <v>84</v>
      </c>
      <c r="C28" s="31">
        <v>7</v>
      </c>
      <c r="D28" s="31">
        <v>7</v>
      </c>
      <c r="E28" s="31">
        <v>22</v>
      </c>
      <c r="F28" s="31">
        <v>33</v>
      </c>
      <c r="G28" s="31">
        <v>16</v>
      </c>
      <c r="H28" s="42">
        <f t="shared" si="0"/>
        <v>3.5176470588235293</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v>
      </c>
      <c r="D30" s="31">
        <v>2</v>
      </c>
      <c r="E30" s="31">
        <v>13</v>
      </c>
      <c r="F30" s="31">
        <v>38</v>
      </c>
      <c r="G30" s="31">
        <v>31</v>
      </c>
      <c r="H30" s="42">
        <f t="shared" si="0"/>
        <v>4.1294117647058828</v>
      </c>
    </row>
    <row r="31" spans="1:8" ht="15.75" customHeight="1" x14ac:dyDescent="0.25">
      <c r="A31" s="39" t="s">
        <v>52</v>
      </c>
      <c r="B31" s="40" t="s">
        <v>86</v>
      </c>
      <c r="C31" s="31">
        <v>13</v>
      </c>
      <c r="D31" s="31">
        <v>8</v>
      </c>
      <c r="E31" s="31">
        <v>23</v>
      </c>
      <c r="F31" s="31">
        <v>26</v>
      </c>
      <c r="G31" s="31">
        <v>15</v>
      </c>
      <c r="H31" s="42">
        <f t="shared" si="0"/>
        <v>3.2588235294117647</v>
      </c>
    </row>
    <row r="32" spans="1:8" ht="15.75" customHeight="1" x14ac:dyDescent="0.25">
      <c r="A32" s="39" t="s">
        <v>53</v>
      </c>
      <c r="B32" s="40" t="s">
        <v>87</v>
      </c>
      <c r="C32" s="31">
        <v>9</v>
      </c>
      <c r="D32" s="31">
        <v>6</v>
      </c>
      <c r="E32" s="31">
        <v>16</v>
      </c>
      <c r="F32" s="31">
        <v>37</v>
      </c>
      <c r="G32" s="31">
        <v>17</v>
      </c>
      <c r="H32" s="42">
        <f t="shared" si="0"/>
        <v>3.552941176470588</v>
      </c>
    </row>
    <row r="33" spans="1:8" ht="15.75" customHeight="1" x14ac:dyDescent="0.25">
      <c r="A33" s="39" t="s">
        <v>54</v>
      </c>
      <c r="B33" s="40" t="s">
        <v>88</v>
      </c>
      <c r="C33" s="31">
        <v>1</v>
      </c>
      <c r="D33" s="31">
        <v>2</v>
      </c>
      <c r="E33" s="31">
        <v>13</v>
      </c>
      <c r="F33" s="31">
        <v>28</v>
      </c>
      <c r="G33" s="31">
        <v>41</v>
      </c>
      <c r="H33" s="42">
        <f t="shared" si="0"/>
        <v>4.2470588235294118</v>
      </c>
    </row>
    <row r="34" spans="1:8" ht="15.75" customHeight="1" x14ac:dyDescent="0.25">
      <c r="A34" s="39" t="s">
        <v>55</v>
      </c>
      <c r="B34" s="40" t="s">
        <v>89</v>
      </c>
      <c r="C34" s="31">
        <v>3</v>
      </c>
      <c r="D34" s="31">
        <v>4</v>
      </c>
      <c r="E34" s="31">
        <v>31</v>
      </c>
      <c r="F34" s="31">
        <v>32</v>
      </c>
      <c r="G34" s="31">
        <v>15</v>
      </c>
      <c r="H34" s="42">
        <f t="shared" si="0"/>
        <v>3.611764705882353</v>
      </c>
    </row>
    <row r="35" spans="1:8" ht="15.75" customHeight="1" x14ac:dyDescent="0.25">
      <c r="A35" s="39" t="s">
        <v>56</v>
      </c>
      <c r="B35" s="40" t="s">
        <v>90</v>
      </c>
      <c r="C35" s="31">
        <v>17</v>
      </c>
      <c r="D35" s="31">
        <v>12</v>
      </c>
      <c r="E35" s="31">
        <v>20</v>
      </c>
      <c r="F35" s="31">
        <v>26</v>
      </c>
      <c r="G35" s="31">
        <v>10</v>
      </c>
      <c r="H35" s="42">
        <f t="shared" si="0"/>
        <v>3</v>
      </c>
    </row>
    <row r="36" spans="1:8" ht="15.75" customHeight="1" x14ac:dyDescent="0.25">
      <c r="A36" s="39" t="s">
        <v>57</v>
      </c>
      <c r="B36" s="40" t="s">
        <v>98</v>
      </c>
      <c r="C36" s="31">
        <v>3</v>
      </c>
      <c r="D36" s="31">
        <v>1</v>
      </c>
      <c r="E36" s="31">
        <v>15</v>
      </c>
      <c r="F36" s="31">
        <v>44</v>
      </c>
      <c r="G36" s="31">
        <v>22</v>
      </c>
      <c r="H36" s="42">
        <f t="shared" si="0"/>
        <v>3.9529411764705884</v>
      </c>
    </row>
    <row r="37" spans="1:8" ht="15.75" customHeight="1" x14ac:dyDescent="0.25">
      <c r="A37" s="39" t="s">
        <v>58</v>
      </c>
      <c r="B37" s="40" t="s">
        <v>91</v>
      </c>
      <c r="C37" s="31">
        <v>1</v>
      </c>
      <c r="D37" s="31">
        <v>5</v>
      </c>
      <c r="E37" s="31">
        <v>28</v>
      </c>
      <c r="F37" s="31">
        <v>36</v>
      </c>
      <c r="G37" s="31">
        <v>15</v>
      </c>
      <c r="H37" s="42">
        <f t="shared" si="0"/>
        <v>3.6941176470588237</v>
      </c>
    </row>
    <row r="38" spans="1:8" ht="15.75" customHeight="1" x14ac:dyDescent="0.25">
      <c r="A38" s="39" t="s">
        <v>59</v>
      </c>
      <c r="B38" s="40" t="s">
        <v>92</v>
      </c>
      <c r="C38" s="31">
        <v>10</v>
      </c>
      <c r="D38" s="31">
        <v>10</v>
      </c>
      <c r="E38" s="31">
        <v>22</v>
      </c>
      <c r="F38" s="31">
        <v>30</v>
      </c>
      <c r="G38" s="31">
        <v>13</v>
      </c>
      <c r="H38" s="42">
        <f t="shared" si="0"/>
        <v>3.3058823529411763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4</v>
      </c>
      <c r="D40" s="31">
        <v>4</v>
      </c>
      <c r="E40" s="31">
        <v>17</v>
      </c>
      <c r="F40" s="31">
        <v>45</v>
      </c>
      <c r="G40" s="31">
        <v>15</v>
      </c>
      <c r="H40" s="42">
        <f t="shared" si="0"/>
        <v>3.7411764705882353</v>
      </c>
    </row>
    <row r="41" spans="1:8" ht="15.75" customHeight="1" x14ac:dyDescent="0.25">
      <c r="A41" s="39" t="s">
        <v>61</v>
      </c>
      <c r="B41" s="40" t="s">
        <v>94</v>
      </c>
      <c r="C41" s="31">
        <v>4</v>
      </c>
      <c r="D41" s="31">
        <v>3</v>
      </c>
      <c r="E41" s="31">
        <v>18</v>
      </c>
      <c r="F41" s="31">
        <v>46</v>
      </c>
      <c r="G41" s="31">
        <v>14</v>
      </c>
      <c r="H41" s="42">
        <f t="shared" si="0"/>
        <v>3.7411764705882353</v>
      </c>
    </row>
    <row r="42" spans="1:8" ht="15.75" customHeight="1" x14ac:dyDescent="0.25">
      <c r="A42" s="39" t="s">
        <v>62</v>
      </c>
      <c r="B42" s="40" t="s">
        <v>95</v>
      </c>
      <c r="C42" s="31">
        <v>6</v>
      </c>
      <c r="D42" s="31">
        <v>3</v>
      </c>
      <c r="E42" s="31">
        <v>21</v>
      </c>
      <c r="F42" s="31">
        <v>41</v>
      </c>
      <c r="G42" s="31">
        <v>14</v>
      </c>
      <c r="H42" s="42">
        <f t="shared" si="0"/>
        <v>3.6352941176470588</v>
      </c>
    </row>
    <row r="43" spans="1:8" ht="15.75" customHeight="1" x14ac:dyDescent="0.25">
      <c r="A43" s="39" t="s">
        <v>63</v>
      </c>
      <c r="B43" s="40" t="s">
        <v>96</v>
      </c>
      <c r="C43" s="31">
        <v>4</v>
      </c>
      <c r="D43" s="31">
        <v>5</v>
      </c>
      <c r="E43" s="31">
        <v>18</v>
      </c>
      <c r="F43" s="31">
        <v>41</v>
      </c>
      <c r="G43" s="31">
        <v>17</v>
      </c>
      <c r="H43" s="42">
        <f t="shared" si="0"/>
        <v>3.7294117647058824</v>
      </c>
    </row>
    <row r="44" spans="1:8" ht="15.75" customHeight="1" x14ac:dyDescent="0.25">
      <c r="A44" s="39" t="s">
        <v>64</v>
      </c>
      <c r="B44" s="40" t="s">
        <v>97</v>
      </c>
      <c r="C44" s="31">
        <v>4</v>
      </c>
      <c r="D44" s="31">
        <v>4</v>
      </c>
      <c r="E44" s="31">
        <v>20</v>
      </c>
      <c r="F44" s="31">
        <v>41</v>
      </c>
      <c r="G44" s="31">
        <v>16</v>
      </c>
      <c r="H44" s="42">
        <f t="shared" si="0"/>
        <v>3.7176470588235295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200-000000000000}"/>
    <hyperlink ref="A1:B1" r:id="rId2" location="Dropdown_Menu!A1" display="Back to Dropdown Menu" xr:uid="{00000000-0004-0000-1200-000001000000}"/>
  </hyperlinks>
  <pageMargins left="0.39370078740157483" right="0.35433070866141736" top="0.35" bottom="0.28000000000000003" header="0.31496062992125984" footer="0.31496062992125984"/>
  <pageSetup paperSize="9" scale="83" orientation="landscape" r:id="rId3"/>
  <headerFooter>
    <oddFooter>&amp;R&amp;"Arial Narrow,Bold"&amp;KC00000eUniv@ Shoolini University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L19"/>
  <sheetViews>
    <sheetView showGridLines="0" topLeftCell="B1" workbookViewId="0">
      <selection activeCell="E11" sqref="E11"/>
    </sheetView>
  </sheetViews>
  <sheetFormatPr defaultColWidth="9" defaultRowHeight="13.8" x14ac:dyDescent="0.25"/>
  <cols>
    <col min="1" max="1" width="0" style="30" hidden="1" customWidth="1"/>
    <col min="2" max="2" width="6.21875" style="30" customWidth="1"/>
    <col min="3" max="3" width="22.109375" style="30" customWidth="1"/>
    <col min="4" max="4" width="3.6640625" style="30" customWidth="1"/>
    <col min="5" max="5" width="22.109375" style="30" customWidth="1"/>
    <col min="6" max="6" width="3.6640625" style="30" customWidth="1"/>
    <col min="7" max="7" width="24.109375" style="30" customWidth="1"/>
    <col min="8" max="8" width="3.6640625" style="30" customWidth="1"/>
    <col min="9" max="9" width="22.6640625" style="30" customWidth="1"/>
    <col min="10" max="10" width="3.6640625" style="30" customWidth="1"/>
    <col min="11" max="11" width="22.6640625" style="30" customWidth="1"/>
    <col min="12" max="16384" width="9" style="30"/>
  </cols>
  <sheetData>
    <row r="3" spans="2:12" ht="14.4" thickBot="1" x14ac:dyDescent="0.3"/>
    <row r="4" spans="2:12" x14ac:dyDescent="0.25">
      <c r="C4" s="87"/>
      <c r="D4" s="88"/>
      <c r="E4" s="88"/>
      <c r="F4" s="88"/>
      <c r="G4" s="88"/>
      <c r="H4" s="88"/>
      <c r="I4" s="88"/>
      <c r="J4" s="88"/>
      <c r="K4" s="89"/>
      <c r="L4" s="54"/>
    </row>
    <row r="5" spans="2:12" ht="23.4" x14ac:dyDescent="0.25">
      <c r="C5" s="93" t="s">
        <v>401</v>
      </c>
      <c r="D5" s="94"/>
      <c r="E5" s="94"/>
      <c r="F5" s="94"/>
      <c r="G5" s="94"/>
      <c r="H5" s="94"/>
      <c r="I5" s="94"/>
      <c r="J5" s="94"/>
      <c r="K5" s="95"/>
      <c r="L5" s="54"/>
    </row>
    <row r="6" spans="2:12" x14ac:dyDescent="0.25">
      <c r="C6" s="55"/>
      <c r="D6" s="56"/>
      <c r="E6" s="56"/>
      <c r="F6" s="56"/>
      <c r="G6" s="54"/>
      <c r="H6" s="54"/>
      <c r="I6" s="54"/>
      <c r="J6" s="54"/>
      <c r="K6" s="57"/>
    </row>
    <row r="7" spans="2:12" ht="18" x14ac:dyDescent="0.25">
      <c r="C7" s="90" t="s">
        <v>29</v>
      </c>
      <c r="D7" s="91"/>
      <c r="E7" s="91"/>
      <c r="F7" s="91"/>
      <c r="G7" s="91"/>
      <c r="H7" s="91"/>
      <c r="I7" s="91"/>
      <c r="J7" s="91"/>
      <c r="K7" s="92"/>
    </row>
    <row r="8" spans="2:12" ht="15.6" x14ac:dyDescent="0.3">
      <c r="C8" s="58"/>
      <c r="D8" s="59"/>
      <c r="E8" s="59"/>
      <c r="F8" s="59"/>
      <c r="G8" s="59"/>
      <c r="H8" s="59"/>
      <c r="I8" s="59"/>
      <c r="J8" s="59"/>
      <c r="K8" s="60"/>
    </row>
    <row r="9" spans="2:12" s="63" customFormat="1" ht="31.2" x14ac:dyDescent="0.25">
      <c r="B9" s="61"/>
      <c r="C9" s="96" t="s">
        <v>0</v>
      </c>
      <c r="D9" s="97"/>
      <c r="E9" s="97" t="s">
        <v>113</v>
      </c>
      <c r="F9" s="97"/>
      <c r="G9" s="97" t="s">
        <v>7</v>
      </c>
      <c r="H9" s="97"/>
      <c r="I9" s="62" t="s">
        <v>27</v>
      </c>
      <c r="J9" s="97" t="s">
        <v>28</v>
      </c>
      <c r="K9" s="98"/>
    </row>
    <row r="10" spans="2:12" ht="19.5" customHeight="1" x14ac:dyDescent="0.25">
      <c r="B10" s="54"/>
      <c r="C10" s="64" t="s">
        <v>30</v>
      </c>
      <c r="D10" s="54"/>
      <c r="E10" s="65" t="s">
        <v>30</v>
      </c>
      <c r="F10" s="54"/>
      <c r="G10" s="65" t="s">
        <v>30</v>
      </c>
      <c r="H10" s="66"/>
      <c r="I10" s="65" t="s">
        <v>30</v>
      </c>
      <c r="J10" s="66"/>
      <c r="K10" s="67" t="s">
        <v>30</v>
      </c>
    </row>
    <row r="11" spans="2:12" ht="19.5" customHeight="1" x14ac:dyDescent="0.25">
      <c r="C11" s="75" t="str">
        <f>HYPERLINK("[Students_Manthan_Dec 2019 Final Analysis.xlsx]Master_File!"&amp;C10,"GO")</f>
        <v>GO</v>
      </c>
      <c r="D11" s="76"/>
      <c r="E11" s="77" t="str">
        <f>HYPERLINK("[Students_Manthan_Dec 2019 Final Analysis.xlsx]Master_File!"&amp;E10,"GO")</f>
        <v>GO</v>
      </c>
      <c r="F11" s="76"/>
      <c r="G11" s="77" t="str">
        <f>HYPERLINK("[Students_Manthan_Dec 2019 Final Analysis.xlsx]Master_File!"&amp;G10,"GO")</f>
        <v>GO</v>
      </c>
      <c r="H11" s="76"/>
      <c r="I11" s="77" t="str">
        <f>HYPERLINK("[Students_Manthan_Dec 2019 Final Analysis.xlsx]Master_File!"&amp;I10,"GO")</f>
        <v>GO</v>
      </c>
      <c r="J11" s="76"/>
      <c r="K11" s="78" t="str">
        <f>HYPERLINK("[Students_Manthan_Dec 2019 Final Analysis.xlsx]Master_File!"&amp;K10,"GO")</f>
        <v>GO</v>
      </c>
    </row>
    <row r="12" spans="2:12" x14ac:dyDescent="0.25">
      <c r="C12" s="68"/>
      <c r="D12" s="54"/>
      <c r="E12" s="54"/>
      <c r="F12" s="54"/>
      <c r="G12" s="54"/>
      <c r="H12" s="54"/>
      <c r="I12" s="54"/>
      <c r="J12" s="54"/>
      <c r="K12" s="69"/>
    </row>
    <row r="13" spans="2:12" x14ac:dyDescent="0.25">
      <c r="C13" s="79"/>
      <c r="D13" s="80"/>
      <c r="E13" s="80"/>
      <c r="F13" s="54"/>
      <c r="G13" s="54"/>
      <c r="H13" s="54"/>
      <c r="I13" s="54"/>
      <c r="J13" s="54"/>
      <c r="K13" s="69"/>
    </row>
    <row r="14" spans="2:12" x14ac:dyDescent="0.25">
      <c r="C14" s="83" t="s">
        <v>116</v>
      </c>
      <c r="D14" s="84"/>
      <c r="E14" s="84"/>
      <c r="F14" s="54"/>
      <c r="G14" s="54"/>
      <c r="H14" s="54"/>
      <c r="I14" s="54"/>
      <c r="J14" s="54"/>
      <c r="K14" s="69"/>
    </row>
    <row r="15" spans="2:12" x14ac:dyDescent="0.25">
      <c r="C15" s="79"/>
      <c r="D15" s="80"/>
      <c r="E15" s="80"/>
      <c r="F15" s="54"/>
      <c r="G15" s="54"/>
      <c r="H15" s="54"/>
      <c r="I15" s="54"/>
      <c r="J15" s="54"/>
      <c r="K15" s="69"/>
    </row>
    <row r="16" spans="2:12" ht="14.4" thickBot="1" x14ac:dyDescent="0.3">
      <c r="C16" s="81"/>
      <c r="D16" s="82"/>
      <c r="E16" s="82"/>
      <c r="F16" s="70"/>
      <c r="G16" s="70"/>
      <c r="H16" s="70"/>
      <c r="I16" s="70"/>
      <c r="J16" s="70"/>
      <c r="K16" s="71"/>
    </row>
    <row r="17" spans="3:11" x14ac:dyDescent="0.25">
      <c r="C17" s="85" t="s">
        <v>399</v>
      </c>
      <c r="D17" s="86"/>
      <c r="E17" s="80"/>
      <c r="F17" s="54"/>
      <c r="G17" s="54"/>
      <c r="H17" s="54"/>
      <c r="I17" s="54"/>
      <c r="J17" s="54"/>
      <c r="K17" s="69"/>
    </row>
    <row r="18" spans="3:11" x14ac:dyDescent="0.25">
      <c r="C18" s="79"/>
      <c r="D18" s="80"/>
      <c r="E18" s="80"/>
      <c r="F18" s="54"/>
      <c r="G18" s="54"/>
      <c r="H18" s="54"/>
      <c r="I18" s="54"/>
      <c r="J18" s="54"/>
      <c r="K18" s="69"/>
    </row>
    <row r="19" spans="3:11" ht="14.4" thickBot="1" x14ac:dyDescent="0.3">
      <c r="C19" s="72"/>
      <c r="D19" s="73"/>
      <c r="E19" s="73"/>
      <c r="F19" s="73"/>
      <c r="G19" s="73"/>
      <c r="H19" s="73"/>
      <c r="I19" s="73"/>
      <c r="J19" s="73"/>
      <c r="K19" s="74"/>
    </row>
  </sheetData>
  <mergeCells count="9">
    <mergeCell ref="C14:E14"/>
    <mergeCell ref="C17:D17"/>
    <mergeCell ref="C4:K4"/>
    <mergeCell ref="C7:K7"/>
    <mergeCell ref="C5:K5"/>
    <mergeCell ref="C9:D9"/>
    <mergeCell ref="E9:F9"/>
    <mergeCell ref="G9:H9"/>
    <mergeCell ref="J9:K9"/>
  </mergeCells>
  <dataValidations count="6">
    <dataValidation type="list" allowBlank="1" showInputMessage="1" showErrorMessage="1" sqref="C10" xr:uid="{00000000-0002-0000-0100-000000000000}">
      <formula1>Domicile</formula1>
    </dataValidation>
    <dataValidation type="list" allowBlank="1" showInputMessage="1" showErrorMessage="1" sqref="E10" xr:uid="{00000000-0002-0000-0100-000001000000}">
      <formula1>Belongs_to</formula1>
    </dataValidation>
    <dataValidation type="list" allowBlank="1" showInputMessage="1" showErrorMessage="1" sqref="G10" xr:uid="{00000000-0002-0000-0100-000002000000}">
      <formula1>Schooling_From</formula1>
    </dataValidation>
    <dataValidation type="list" allowBlank="1" showInputMessage="1" showErrorMessage="1" sqref="I10" xr:uid="{00000000-0002-0000-0100-000003000000}">
      <formula1>occupation_Parent_Guardian</formula1>
    </dataValidation>
    <dataValidation type="list" allowBlank="1" showInputMessage="1" showErrorMessage="1" sqref="K10" xr:uid="{00000000-0002-0000-0100-000004000000}">
      <formula1>BranchNew</formula1>
    </dataValidation>
    <dataValidation allowBlank="1" showInputMessage="1" showErrorMessage="1" prompt="Select the cell to the left to the selected cell to active drop-down list" sqref="G6:H6" xr:uid="{00000000-0002-0000-0100-000005000000}"/>
  </dataValidations>
  <hyperlinks>
    <hyperlink ref="C14" r:id="rId1" location="Comments!A1" xr:uid="{00000000-0004-0000-0100-000000000000}"/>
    <hyperlink ref="C17" r:id="rId2" location="Manthan_Overall!A1" xr:uid="{00000000-0004-0000-0100-000001000000}"/>
    <hyperlink ref="C17:D17" r:id="rId3" location="Consolidate!A1" display="Consolidate Manthan Details" xr:uid="{00000000-0004-0000-0100-000002000000}"/>
    <hyperlink ref="C14:E14" r:id="rId4" location="Comments!A1" display="Click Here to see the Comments" xr:uid="{00000000-0004-0000-0100-000003000000}"/>
  </hyperlinks>
  <pageMargins left="0.39370078740157483" right="0.35433070866141736" top="0.74803149606299213" bottom="0.74803149606299213" header="0.31496062992125984" footer="0.31496062992125984"/>
  <pageSetup paperSize="9" orientation="landscape" r:id="rId5"/>
  <headerFooter>
    <oddFooter>&amp;R&amp;"Arial Narrow,Bold"&amp;KC00000eUniv@ Shoolini University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0.249977111117893"/>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7.66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676</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2</v>
      </c>
      <c r="D6" s="31">
        <v>2</v>
      </c>
      <c r="E6" s="31">
        <v>17</v>
      </c>
      <c r="F6" s="31">
        <v>41</v>
      </c>
      <c r="G6" s="31">
        <v>25</v>
      </c>
      <c r="H6" s="42">
        <f>((1*C6)+(2*D6)+(3*E6)+(4*F6)+(5*G6))/87</f>
        <v>3.9770114942528734</v>
      </c>
    </row>
    <row r="7" spans="1:8" ht="15.75" customHeight="1" x14ac:dyDescent="0.25">
      <c r="A7" s="39" t="s">
        <v>32</v>
      </c>
      <c r="B7" s="40" t="s">
        <v>66</v>
      </c>
      <c r="C7" s="31">
        <v>1</v>
      </c>
      <c r="D7" s="31">
        <v>5</v>
      </c>
      <c r="E7" s="31">
        <v>12</v>
      </c>
      <c r="F7" s="31">
        <v>39</v>
      </c>
      <c r="G7" s="31">
        <v>30</v>
      </c>
      <c r="H7" s="42">
        <f t="shared" ref="H7:H44" si="0">((1*C7)+(2*D7)+(3*E7)+(4*F7)+(5*G7))/87</f>
        <v>4.0574712643678161</v>
      </c>
    </row>
    <row r="8" spans="1:8" ht="15.75" customHeight="1" x14ac:dyDescent="0.25">
      <c r="A8" s="39" t="s">
        <v>33</v>
      </c>
      <c r="B8" s="40" t="s">
        <v>67</v>
      </c>
      <c r="C8" s="31">
        <v>3</v>
      </c>
      <c r="D8" s="31">
        <v>0</v>
      </c>
      <c r="E8" s="31">
        <v>11</v>
      </c>
      <c r="F8" s="31">
        <v>49</v>
      </c>
      <c r="G8" s="31">
        <v>24</v>
      </c>
      <c r="H8" s="42">
        <f t="shared" si="0"/>
        <v>4.0459770114942533</v>
      </c>
    </row>
    <row r="9" spans="1:8" ht="15.75" customHeight="1" x14ac:dyDescent="0.25">
      <c r="A9" s="39" t="s">
        <v>34</v>
      </c>
      <c r="B9" s="40" t="s">
        <v>68</v>
      </c>
      <c r="C9" s="31">
        <v>4</v>
      </c>
      <c r="D9" s="31">
        <v>3</v>
      </c>
      <c r="E9" s="31">
        <v>31</v>
      </c>
      <c r="F9" s="31">
        <v>35</v>
      </c>
      <c r="G9" s="31">
        <v>14</v>
      </c>
      <c r="H9" s="42">
        <f t="shared" si="0"/>
        <v>3.5977011494252875</v>
      </c>
    </row>
    <row r="10" spans="1:8" ht="15.75" customHeight="1" x14ac:dyDescent="0.25">
      <c r="A10" s="39" t="s">
        <v>35</v>
      </c>
      <c r="B10" s="40" t="s">
        <v>69</v>
      </c>
      <c r="C10" s="31">
        <v>1</v>
      </c>
      <c r="D10" s="31">
        <v>5</v>
      </c>
      <c r="E10" s="31">
        <v>21</v>
      </c>
      <c r="F10" s="31">
        <v>42</v>
      </c>
      <c r="G10" s="31">
        <v>18</v>
      </c>
      <c r="H10" s="42">
        <f t="shared" si="0"/>
        <v>3.8160919540229883</v>
      </c>
    </row>
    <row r="11" spans="1:8" ht="15.75" customHeight="1" x14ac:dyDescent="0.25">
      <c r="A11" s="39" t="s">
        <v>36</v>
      </c>
      <c r="B11" s="40" t="s">
        <v>70</v>
      </c>
      <c r="C11" s="31">
        <v>1</v>
      </c>
      <c r="D11" s="31">
        <v>5</v>
      </c>
      <c r="E11" s="31">
        <v>12</v>
      </c>
      <c r="F11" s="31">
        <v>44</v>
      </c>
      <c r="G11" s="31">
        <v>25</v>
      </c>
      <c r="H11" s="42">
        <f t="shared" si="0"/>
        <v>4</v>
      </c>
    </row>
    <row r="12" spans="1:8" ht="15.75" customHeight="1" x14ac:dyDescent="0.25">
      <c r="A12" s="39" t="s">
        <v>37</v>
      </c>
      <c r="B12" s="40" t="s">
        <v>71</v>
      </c>
      <c r="C12" s="31">
        <v>6</v>
      </c>
      <c r="D12" s="31">
        <v>15</v>
      </c>
      <c r="E12" s="31">
        <v>21</v>
      </c>
      <c r="F12" s="31">
        <v>30</v>
      </c>
      <c r="G12" s="31">
        <v>15</v>
      </c>
      <c r="H12" s="42">
        <f t="shared" si="0"/>
        <v>3.3793103448275863</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3</v>
      </c>
      <c r="D14" s="31">
        <v>7</v>
      </c>
      <c r="E14" s="31">
        <v>17</v>
      </c>
      <c r="F14" s="31">
        <v>40</v>
      </c>
      <c r="G14" s="31">
        <v>20</v>
      </c>
      <c r="H14" s="42">
        <f t="shared" si="0"/>
        <v>3.7701149425287355</v>
      </c>
    </row>
    <row r="15" spans="1:8" ht="15.75" customHeight="1" x14ac:dyDescent="0.25">
      <c r="A15" s="39" t="s">
        <v>39</v>
      </c>
      <c r="B15" s="40" t="s">
        <v>73</v>
      </c>
      <c r="C15" s="31">
        <v>3</v>
      </c>
      <c r="D15" s="31">
        <v>7</v>
      </c>
      <c r="E15" s="31">
        <v>17</v>
      </c>
      <c r="F15" s="31">
        <v>48</v>
      </c>
      <c r="G15" s="31">
        <v>12</v>
      </c>
      <c r="H15" s="42">
        <f t="shared" si="0"/>
        <v>3.6781609195402298</v>
      </c>
    </row>
    <row r="16" spans="1:8" ht="15.75" customHeight="1" x14ac:dyDescent="0.25">
      <c r="A16" s="39" t="s">
        <v>40</v>
      </c>
      <c r="B16" s="40" t="s">
        <v>74</v>
      </c>
      <c r="C16" s="31">
        <v>3</v>
      </c>
      <c r="D16" s="31">
        <v>8</v>
      </c>
      <c r="E16" s="31">
        <v>16</v>
      </c>
      <c r="F16" s="31">
        <v>44</v>
      </c>
      <c r="G16" s="31">
        <v>16</v>
      </c>
      <c r="H16" s="42">
        <f t="shared" si="0"/>
        <v>3.7126436781609193</v>
      </c>
    </row>
    <row r="17" spans="1:8" ht="15.75" customHeight="1" x14ac:dyDescent="0.25">
      <c r="A17" s="39" t="s">
        <v>41</v>
      </c>
      <c r="B17" s="40" t="s">
        <v>75</v>
      </c>
      <c r="C17" s="31">
        <v>3</v>
      </c>
      <c r="D17" s="31">
        <v>5</v>
      </c>
      <c r="E17" s="31">
        <v>16</v>
      </c>
      <c r="F17" s="31">
        <v>47</v>
      </c>
      <c r="G17" s="31">
        <v>16</v>
      </c>
      <c r="H17" s="42">
        <f t="shared" si="0"/>
        <v>3.7816091954022988</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v>
      </c>
      <c r="D19" s="31">
        <v>4</v>
      </c>
      <c r="E19" s="31">
        <v>16</v>
      </c>
      <c r="F19" s="31">
        <v>44</v>
      </c>
      <c r="G19" s="31">
        <v>22</v>
      </c>
      <c r="H19" s="42">
        <f t="shared" si="0"/>
        <v>3.9425287356321839</v>
      </c>
    </row>
    <row r="20" spans="1:8" ht="15.75" customHeight="1" x14ac:dyDescent="0.25">
      <c r="A20" s="39" t="s">
        <v>43</v>
      </c>
      <c r="B20" s="40" t="s">
        <v>77</v>
      </c>
      <c r="C20" s="31">
        <v>0</v>
      </c>
      <c r="D20" s="31">
        <v>4</v>
      </c>
      <c r="E20" s="31">
        <v>22</v>
      </c>
      <c r="F20" s="31">
        <v>43</v>
      </c>
      <c r="G20" s="31">
        <v>18</v>
      </c>
      <c r="H20" s="42">
        <f t="shared" si="0"/>
        <v>3.8620689655172415</v>
      </c>
    </row>
    <row r="21" spans="1:8" ht="15.75" customHeight="1" x14ac:dyDescent="0.25">
      <c r="A21" s="39" t="s">
        <v>44</v>
      </c>
      <c r="B21" s="40" t="s">
        <v>78</v>
      </c>
      <c r="C21" s="31">
        <v>1</v>
      </c>
      <c r="D21" s="31">
        <v>0</v>
      </c>
      <c r="E21" s="31">
        <v>13</v>
      </c>
      <c r="F21" s="31">
        <v>36</v>
      </c>
      <c r="G21" s="31">
        <v>37</v>
      </c>
      <c r="H21" s="42">
        <f t="shared" si="0"/>
        <v>4.2413793103448274</v>
      </c>
    </row>
    <row r="22" spans="1:8" ht="15.75" customHeight="1" x14ac:dyDescent="0.25">
      <c r="A22" s="39" t="s">
        <v>45</v>
      </c>
      <c r="B22" s="40" t="s">
        <v>79</v>
      </c>
      <c r="C22" s="31">
        <v>1</v>
      </c>
      <c r="D22" s="31">
        <v>4</v>
      </c>
      <c r="E22" s="31">
        <v>13</v>
      </c>
      <c r="F22" s="31">
        <v>44</v>
      </c>
      <c r="G22" s="31">
        <v>25</v>
      </c>
      <c r="H22" s="42">
        <f t="shared" si="0"/>
        <v>4.0114942528735629</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v>
      </c>
      <c r="D24" s="31">
        <v>4</v>
      </c>
      <c r="E24" s="31">
        <v>18</v>
      </c>
      <c r="F24" s="31">
        <v>38</v>
      </c>
      <c r="G24" s="31">
        <v>26</v>
      </c>
      <c r="H24" s="42">
        <f t="shared" si="0"/>
        <v>3.9655172413793105</v>
      </c>
    </row>
    <row r="25" spans="1:8" ht="15.75" customHeight="1" x14ac:dyDescent="0.25">
      <c r="A25" s="39" t="s">
        <v>47</v>
      </c>
      <c r="B25" s="40" t="s">
        <v>81</v>
      </c>
      <c r="C25" s="31">
        <v>2</v>
      </c>
      <c r="D25" s="31">
        <v>3</v>
      </c>
      <c r="E25" s="31">
        <v>24</v>
      </c>
      <c r="F25" s="31">
        <v>34</v>
      </c>
      <c r="G25" s="31">
        <v>24</v>
      </c>
      <c r="H25" s="42">
        <f t="shared" si="0"/>
        <v>3.8620689655172415</v>
      </c>
    </row>
    <row r="26" spans="1:8" ht="15.75" customHeight="1" x14ac:dyDescent="0.25">
      <c r="A26" s="39" t="s">
        <v>48</v>
      </c>
      <c r="B26" s="40" t="s">
        <v>82</v>
      </c>
      <c r="C26" s="31">
        <v>5</v>
      </c>
      <c r="D26" s="31">
        <v>7</v>
      </c>
      <c r="E26" s="31">
        <v>20</v>
      </c>
      <c r="F26" s="31">
        <v>35</v>
      </c>
      <c r="G26" s="31">
        <v>20</v>
      </c>
      <c r="H26" s="42">
        <f t="shared" si="0"/>
        <v>3.6666666666666665</v>
      </c>
    </row>
    <row r="27" spans="1:8" ht="15.75" customHeight="1" x14ac:dyDescent="0.25">
      <c r="A27" s="39" t="s">
        <v>49</v>
      </c>
      <c r="B27" s="40" t="s">
        <v>83</v>
      </c>
      <c r="C27" s="31">
        <v>4</v>
      </c>
      <c r="D27" s="31">
        <v>4</v>
      </c>
      <c r="E27" s="31">
        <v>24</v>
      </c>
      <c r="F27" s="31">
        <v>34</v>
      </c>
      <c r="G27" s="31">
        <v>21</v>
      </c>
      <c r="H27" s="42">
        <f t="shared" si="0"/>
        <v>3.735632183908046</v>
      </c>
    </row>
    <row r="28" spans="1:8" ht="15.75" customHeight="1" x14ac:dyDescent="0.25">
      <c r="A28" s="39" t="s">
        <v>50</v>
      </c>
      <c r="B28" s="40" t="s">
        <v>84</v>
      </c>
      <c r="C28" s="31">
        <v>4</v>
      </c>
      <c r="D28" s="31">
        <v>4</v>
      </c>
      <c r="E28" s="31">
        <v>21</v>
      </c>
      <c r="F28" s="31">
        <v>35</v>
      </c>
      <c r="G28" s="31">
        <v>23</v>
      </c>
      <c r="H28" s="42">
        <f t="shared" si="0"/>
        <v>3.7931034482758621</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0</v>
      </c>
      <c r="D30" s="31">
        <v>5</v>
      </c>
      <c r="E30" s="31">
        <v>11</v>
      </c>
      <c r="F30" s="31">
        <v>38</v>
      </c>
      <c r="G30" s="31">
        <v>33</v>
      </c>
      <c r="H30" s="42">
        <f t="shared" si="0"/>
        <v>4.1379310344827589</v>
      </c>
    </row>
    <row r="31" spans="1:8" ht="15.75" customHeight="1" x14ac:dyDescent="0.25">
      <c r="A31" s="39" t="s">
        <v>52</v>
      </c>
      <c r="B31" s="40" t="s">
        <v>86</v>
      </c>
      <c r="C31" s="31">
        <v>17</v>
      </c>
      <c r="D31" s="31">
        <v>10</v>
      </c>
      <c r="E31" s="31">
        <v>24</v>
      </c>
      <c r="F31" s="31">
        <v>19</v>
      </c>
      <c r="G31" s="31">
        <v>17</v>
      </c>
      <c r="H31" s="42">
        <f t="shared" si="0"/>
        <v>3.103448275862069</v>
      </c>
    </row>
    <row r="32" spans="1:8" ht="15.75" customHeight="1" x14ac:dyDescent="0.25">
      <c r="A32" s="39" t="s">
        <v>53</v>
      </c>
      <c r="B32" s="40" t="s">
        <v>87</v>
      </c>
      <c r="C32" s="31">
        <v>11</v>
      </c>
      <c r="D32" s="31">
        <v>5</v>
      </c>
      <c r="E32" s="31">
        <v>22</v>
      </c>
      <c r="F32" s="31">
        <v>30</v>
      </c>
      <c r="G32" s="31">
        <v>19</v>
      </c>
      <c r="H32" s="42">
        <f t="shared" si="0"/>
        <v>3.4712643678160919</v>
      </c>
    </row>
    <row r="33" spans="1:8" ht="15.75" customHeight="1" x14ac:dyDescent="0.25">
      <c r="A33" s="39" t="s">
        <v>54</v>
      </c>
      <c r="B33" s="40" t="s">
        <v>88</v>
      </c>
      <c r="C33" s="31">
        <v>3</v>
      </c>
      <c r="D33" s="31">
        <v>1</v>
      </c>
      <c r="E33" s="31">
        <v>14</v>
      </c>
      <c r="F33" s="31">
        <v>27</v>
      </c>
      <c r="G33" s="31">
        <v>42</v>
      </c>
      <c r="H33" s="42">
        <f t="shared" si="0"/>
        <v>4.195402298850575</v>
      </c>
    </row>
    <row r="34" spans="1:8" ht="15.75" customHeight="1" x14ac:dyDescent="0.25">
      <c r="A34" s="39" t="s">
        <v>55</v>
      </c>
      <c r="B34" s="40" t="s">
        <v>89</v>
      </c>
      <c r="C34" s="31">
        <v>9</v>
      </c>
      <c r="D34" s="31">
        <v>6</v>
      </c>
      <c r="E34" s="31">
        <v>19</v>
      </c>
      <c r="F34" s="31">
        <v>37</v>
      </c>
      <c r="G34" s="31">
        <v>16</v>
      </c>
      <c r="H34" s="42">
        <f t="shared" si="0"/>
        <v>3.5172413793103448</v>
      </c>
    </row>
    <row r="35" spans="1:8" ht="15.75" customHeight="1" x14ac:dyDescent="0.25">
      <c r="A35" s="39" t="s">
        <v>56</v>
      </c>
      <c r="B35" s="40" t="s">
        <v>90</v>
      </c>
      <c r="C35" s="31">
        <v>12</v>
      </c>
      <c r="D35" s="31">
        <v>15</v>
      </c>
      <c r="E35" s="31">
        <v>23</v>
      </c>
      <c r="F35" s="31">
        <v>23</v>
      </c>
      <c r="G35" s="31">
        <v>14</v>
      </c>
      <c r="H35" s="42">
        <f t="shared" si="0"/>
        <v>3.1379310344827585</v>
      </c>
    </row>
    <row r="36" spans="1:8" ht="15.75" customHeight="1" x14ac:dyDescent="0.25">
      <c r="A36" s="39" t="s">
        <v>57</v>
      </c>
      <c r="B36" s="40" t="s">
        <v>98</v>
      </c>
      <c r="C36" s="31">
        <v>3</v>
      </c>
      <c r="D36" s="31">
        <v>3</v>
      </c>
      <c r="E36" s="31">
        <v>13</v>
      </c>
      <c r="F36" s="31">
        <v>45</v>
      </c>
      <c r="G36" s="31">
        <v>23</v>
      </c>
      <c r="H36" s="42">
        <f t="shared" si="0"/>
        <v>3.9425287356321839</v>
      </c>
    </row>
    <row r="37" spans="1:8" ht="15.75" customHeight="1" x14ac:dyDescent="0.25">
      <c r="A37" s="39" t="s">
        <v>58</v>
      </c>
      <c r="B37" s="40" t="s">
        <v>91</v>
      </c>
      <c r="C37" s="31">
        <v>5</v>
      </c>
      <c r="D37" s="31">
        <v>2</v>
      </c>
      <c r="E37" s="31">
        <v>22</v>
      </c>
      <c r="F37" s="31">
        <v>44</v>
      </c>
      <c r="G37" s="31">
        <v>14</v>
      </c>
      <c r="H37" s="42">
        <f t="shared" si="0"/>
        <v>3.6896551724137931</v>
      </c>
    </row>
    <row r="38" spans="1:8" ht="15.75" customHeight="1" x14ac:dyDescent="0.25">
      <c r="A38" s="39" t="s">
        <v>59</v>
      </c>
      <c r="B38" s="40" t="s">
        <v>92</v>
      </c>
      <c r="C38" s="31">
        <v>11</v>
      </c>
      <c r="D38" s="31">
        <v>9</v>
      </c>
      <c r="E38" s="31">
        <v>20</v>
      </c>
      <c r="F38" s="31">
        <v>31</v>
      </c>
      <c r="G38" s="31">
        <v>16</v>
      </c>
      <c r="H38" s="42">
        <f t="shared" si="0"/>
        <v>3.367816091954023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v>
      </c>
      <c r="D40" s="31">
        <v>4</v>
      </c>
      <c r="E40" s="31">
        <v>19</v>
      </c>
      <c r="F40" s="31">
        <v>49</v>
      </c>
      <c r="G40" s="31">
        <v>13</v>
      </c>
      <c r="H40" s="42">
        <f t="shared" si="0"/>
        <v>3.7701149425287355</v>
      </c>
    </row>
    <row r="41" spans="1:8" ht="15.75" customHeight="1" x14ac:dyDescent="0.25">
      <c r="A41" s="39" t="s">
        <v>61</v>
      </c>
      <c r="B41" s="40" t="s">
        <v>94</v>
      </c>
      <c r="C41" s="31">
        <v>3</v>
      </c>
      <c r="D41" s="31">
        <v>3</v>
      </c>
      <c r="E41" s="31">
        <v>18</v>
      </c>
      <c r="F41" s="31">
        <v>50</v>
      </c>
      <c r="G41" s="31">
        <v>13</v>
      </c>
      <c r="H41" s="42">
        <f t="shared" si="0"/>
        <v>3.7701149425287355</v>
      </c>
    </row>
    <row r="42" spans="1:8" ht="15.75" customHeight="1" x14ac:dyDescent="0.25">
      <c r="A42" s="39" t="s">
        <v>62</v>
      </c>
      <c r="B42" s="40" t="s">
        <v>95</v>
      </c>
      <c r="C42" s="31">
        <v>3</v>
      </c>
      <c r="D42" s="31">
        <v>5</v>
      </c>
      <c r="E42" s="31">
        <v>19</v>
      </c>
      <c r="F42" s="31">
        <v>47</v>
      </c>
      <c r="G42" s="31">
        <v>13</v>
      </c>
      <c r="H42" s="42">
        <f t="shared" si="0"/>
        <v>3.7126436781609193</v>
      </c>
    </row>
    <row r="43" spans="1:8" ht="15.75" customHeight="1" x14ac:dyDescent="0.25">
      <c r="A43" s="39" t="s">
        <v>63</v>
      </c>
      <c r="B43" s="40" t="s">
        <v>96</v>
      </c>
      <c r="C43" s="31">
        <v>3</v>
      </c>
      <c r="D43" s="31">
        <v>4</v>
      </c>
      <c r="E43" s="31">
        <v>16</v>
      </c>
      <c r="F43" s="31">
        <v>47</v>
      </c>
      <c r="G43" s="31">
        <v>17</v>
      </c>
      <c r="H43" s="42">
        <f t="shared" si="0"/>
        <v>3.8160919540229883</v>
      </c>
    </row>
    <row r="44" spans="1:8" ht="15.75" customHeight="1" x14ac:dyDescent="0.25">
      <c r="A44" s="39" t="s">
        <v>64</v>
      </c>
      <c r="B44" s="40" t="s">
        <v>97</v>
      </c>
      <c r="C44" s="31">
        <v>2</v>
      </c>
      <c r="D44" s="31">
        <v>2</v>
      </c>
      <c r="E44" s="31">
        <v>25</v>
      </c>
      <c r="F44" s="31">
        <v>43</v>
      </c>
      <c r="G44" s="31">
        <v>15</v>
      </c>
      <c r="H44" s="42">
        <f t="shared" si="0"/>
        <v>3.7701149425287355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300-000000000000}"/>
    <hyperlink ref="A1:B1" r:id="rId2" location="Dropdown_Menu!A1" display="Back to Dropdown Menu" xr:uid="{00000000-0004-0000-1300-000001000000}"/>
  </hyperlinks>
  <pageMargins left="0.39370078740157483" right="0.35433070866141736" top="0.39" bottom="0.32" header="0.31496062992125984" footer="0.31496062992125984"/>
  <pageSetup paperSize="9" scale="83" orientation="landscape" r:id="rId3"/>
  <headerFooter>
    <oddFooter>&amp;R&amp;"Arial Narrow,Bold"&amp;KC00000eUniv@ Shoolini University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59999389629810485"/>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109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677</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16</v>
      </c>
      <c r="D6" s="31">
        <v>13</v>
      </c>
      <c r="E6" s="31">
        <v>50</v>
      </c>
      <c r="F6" s="31">
        <v>107</v>
      </c>
      <c r="G6" s="31">
        <v>53</v>
      </c>
      <c r="H6" s="42">
        <f>((1*C6)+(2*D6)+(3*E6)+(4*F6)+(5*G6))/239</f>
        <v>3.7029288702928871</v>
      </c>
    </row>
    <row r="7" spans="1:8" ht="15.75" customHeight="1" x14ac:dyDescent="0.25">
      <c r="A7" s="39" t="s">
        <v>32</v>
      </c>
      <c r="B7" s="40" t="s">
        <v>66</v>
      </c>
      <c r="C7" s="31">
        <v>19</v>
      </c>
      <c r="D7" s="31">
        <v>12</v>
      </c>
      <c r="E7" s="31">
        <v>59</v>
      </c>
      <c r="F7" s="31">
        <v>97</v>
      </c>
      <c r="G7" s="31">
        <v>52</v>
      </c>
      <c r="H7" s="42">
        <f t="shared" ref="H7:H44" si="0">((1*C7)+(2*D7)+(3*E7)+(4*F7)+(5*G7))/239</f>
        <v>3.6317991631799162</v>
      </c>
    </row>
    <row r="8" spans="1:8" ht="15.75" customHeight="1" x14ac:dyDescent="0.25">
      <c r="A8" s="39" t="s">
        <v>33</v>
      </c>
      <c r="B8" s="40" t="s">
        <v>67</v>
      </c>
      <c r="C8" s="31">
        <v>15</v>
      </c>
      <c r="D8" s="31">
        <v>15</v>
      </c>
      <c r="E8" s="31">
        <v>55</v>
      </c>
      <c r="F8" s="31">
        <v>116</v>
      </c>
      <c r="G8" s="31">
        <v>38</v>
      </c>
      <c r="H8" s="42">
        <f t="shared" si="0"/>
        <v>3.6150627615062763</v>
      </c>
    </row>
    <row r="9" spans="1:8" ht="15.75" customHeight="1" x14ac:dyDescent="0.25">
      <c r="A9" s="39" t="s">
        <v>34</v>
      </c>
      <c r="B9" s="40" t="s">
        <v>68</v>
      </c>
      <c r="C9" s="31">
        <v>18</v>
      </c>
      <c r="D9" s="31">
        <v>27</v>
      </c>
      <c r="E9" s="31">
        <v>81</v>
      </c>
      <c r="F9" s="31">
        <v>89</v>
      </c>
      <c r="G9" s="31">
        <v>24</v>
      </c>
      <c r="H9" s="42">
        <f t="shared" si="0"/>
        <v>3.3096234309623429</v>
      </c>
    </row>
    <row r="10" spans="1:8" ht="15.75" customHeight="1" x14ac:dyDescent="0.25">
      <c r="A10" s="39" t="s">
        <v>35</v>
      </c>
      <c r="B10" s="40" t="s">
        <v>69</v>
      </c>
      <c r="C10" s="31">
        <v>14</v>
      </c>
      <c r="D10" s="31">
        <v>25</v>
      </c>
      <c r="E10" s="31">
        <v>73</v>
      </c>
      <c r="F10" s="31">
        <v>95</v>
      </c>
      <c r="G10" s="31">
        <v>32</v>
      </c>
      <c r="H10" s="42">
        <f t="shared" si="0"/>
        <v>3.4435146443514646</v>
      </c>
    </row>
    <row r="11" spans="1:8" ht="15.75" customHeight="1" x14ac:dyDescent="0.25">
      <c r="A11" s="39" t="s">
        <v>36</v>
      </c>
      <c r="B11" s="40" t="s">
        <v>70</v>
      </c>
      <c r="C11" s="31">
        <v>18</v>
      </c>
      <c r="D11" s="31">
        <v>13</v>
      </c>
      <c r="E11" s="31">
        <v>67</v>
      </c>
      <c r="F11" s="31">
        <v>99</v>
      </c>
      <c r="G11" s="31">
        <v>42</v>
      </c>
      <c r="H11" s="42">
        <f t="shared" si="0"/>
        <v>3.5606694560669454</v>
      </c>
    </row>
    <row r="12" spans="1:8" ht="15.75" customHeight="1" x14ac:dyDescent="0.25">
      <c r="A12" s="39" t="s">
        <v>37</v>
      </c>
      <c r="B12" s="40" t="s">
        <v>71</v>
      </c>
      <c r="C12" s="31">
        <v>41</v>
      </c>
      <c r="D12" s="31">
        <v>41</v>
      </c>
      <c r="E12" s="31">
        <v>59</v>
      </c>
      <c r="F12" s="31">
        <v>69</v>
      </c>
      <c r="G12" s="31">
        <v>29</v>
      </c>
      <c r="H12" s="42">
        <f t="shared" si="0"/>
        <v>3.01673640167364</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19</v>
      </c>
      <c r="D14" s="31">
        <v>19</v>
      </c>
      <c r="E14" s="31">
        <v>71</v>
      </c>
      <c r="F14" s="31">
        <v>99</v>
      </c>
      <c r="G14" s="31">
        <v>31</v>
      </c>
      <c r="H14" s="42">
        <f t="shared" si="0"/>
        <v>3.4351464435146442</v>
      </c>
    </row>
    <row r="15" spans="1:8" ht="15.75" customHeight="1" x14ac:dyDescent="0.25">
      <c r="A15" s="39" t="s">
        <v>39</v>
      </c>
      <c r="B15" s="40" t="s">
        <v>73</v>
      </c>
      <c r="C15" s="31">
        <v>20</v>
      </c>
      <c r="D15" s="31">
        <v>24</v>
      </c>
      <c r="E15" s="31">
        <v>71</v>
      </c>
      <c r="F15" s="31">
        <v>93</v>
      </c>
      <c r="G15" s="31">
        <v>31</v>
      </c>
      <c r="H15" s="42">
        <f t="shared" si="0"/>
        <v>3.3807531380753137</v>
      </c>
    </row>
    <row r="16" spans="1:8" ht="15.75" customHeight="1" x14ac:dyDescent="0.25">
      <c r="A16" s="39" t="s">
        <v>40</v>
      </c>
      <c r="B16" s="40" t="s">
        <v>74</v>
      </c>
      <c r="C16" s="31">
        <v>23</v>
      </c>
      <c r="D16" s="31">
        <v>30</v>
      </c>
      <c r="E16" s="31">
        <v>63</v>
      </c>
      <c r="F16" s="31">
        <v>89</v>
      </c>
      <c r="G16" s="31">
        <v>34</v>
      </c>
      <c r="H16" s="42">
        <f t="shared" si="0"/>
        <v>3.3389121338912133</v>
      </c>
    </row>
    <row r="17" spans="1:8" ht="15.75" customHeight="1" x14ac:dyDescent="0.25">
      <c r="A17" s="39" t="s">
        <v>41</v>
      </c>
      <c r="B17" s="40" t="s">
        <v>75</v>
      </c>
      <c r="C17" s="31">
        <v>22</v>
      </c>
      <c r="D17" s="31">
        <v>26</v>
      </c>
      <c r="E17" s="31">
        <v>82</v>
      </c>
      <c r="F17" s="31">
        <v>85</v>
      </c>
      <c r="G17" s="31">
        <v>24</v>
      </c>
      <c r="H17" s="42">
        <f t="shared" si="0"/>
        <v>3.2635983263598325</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17</v>
      </c>
      <c r="D19" s="31">
        <v>17</v>
      </c>
      <c r="E19" s="31">
        <v>65</v>
      </c>
      <c r="F19" s="31">
        <v>105</v>
      </c>
      <c r="G19" s="31">
        <v>35</v>
      </c>
      <c r="H19" s="42">
        <f t="shared" si="0"/>
        <v>3.518828451882845</v>
      </c>
    </row>
    <row r="20" spans="1:8" ht="15.75" customHeight="1" x14ac:dyDescent="0.25">
      <c r="A20" s="39" t="s">
        <v>43</v>
      </c>
      <c r="B20" s="40" t="s">
        <v>77</v>
      </c>
      <c r="C20" s="31">
        <v>17</v>
      </c>
      <c r="D20" s="31">
        <v>19</v>
      </c>
      <c r="E20" s="31">
        <v>72</v>
      </c>
      <c r="F20" s="31">
        <v>98</v>
      </c>
      <c r="G20" s="31">
        <v>33</v>
      </c>
      <c r="H20" s="42">
        <f t="shared" si="0"/>
        <v>3.4644351464435146</v>
      </c>
    </row>
    <row r="21" spans="1:8" ht="15.75" customHeight="1" x14ac:dyDescent="0.25">
      <c r="A21" s="39" t="s">
        <v>44</v>
      </c>
      <c r="B21" s="40" t="s">
        <v>78</v>
      </c>
      <c r="C21" s="31">
        <v>35</v>
      </c>
      <c r="D21" s="31">
        <v>21</v>
      </c>
      <c r="E21" s="31">
        <v>63</v>
      </c>
      <c r="F21" s="31">
        <v>92</v>
      </c>
      <c r="G21" s="31">
        <v>28</v>
      </c>
      <c r="H21" s="42">
        <f t="shared" si="0"/>
        <v>3.2384937238493725</v>
      </c>
    </row>
    <row r="22" spans="1:8" ht="15.75" customHeight="1" x14ac:dyDescent="0.25">
      <c r="A22" s="39" t="s">
        <v>45</v>
      </c>
      <c r="B22" s="40" t="s">
        <v>79</v>
      </c>
      <c r="C22" s="31">
        <v>23</v>
      </c>
      <c r="D22" s="31">
        <v>19</v>
      </c>
      <c r="E22" s="31">
        <v>72</v>
      </c>
      <c r="F22" s="31">
        <v>94</v>
      </c>
      <c r="G22" s="31">
        <v>31</v>
      </c>
      <c r="H22" s="42">
        <f t="shared" si="0"/>
        <v>3.3807531380753137</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24</v>
      </c>
      <c r="D24" s="31">
        <v>15</v>
      </c>
      <c r="E24" s="31">
        <v>61</v>
      </c>
      <c r="F24" s="31">
        <v>89</v>
      </c>
      <c r="G24" s="31">
        <v>50</v>
      </c>
      <c r="H24" s="42">
        <f t="shared" si="0"/>
        <v>3.5271966527196654</v>
      </c>
    </row>
    <row r="25" spans="1:8" ht="15.75" customHeight="1" x14ac:dyDescent="0.25">
      <c r="A25" s="39" t="s">
        <v>47</v>
      </c>
      <c r="B25" s="40" t="s">
        <v>81</v>
      </c>
      <c r="C25" s="31">
        <v>24</v>
      </c>
      <c r="D25" s="31">
        <v>15</v>
      </c>
      <c r="E25" s="31">
        <v>60</v>
      </c>
      <c r="F25" s="31">
        <v>97</v>
      </c>
      <c r="G25" s="31">
        <v>43</v>
      </c>
      <c r="H25" s="42">
        <f t="shared" si="0"/>
        <v>3.502092050209205</v>
      </c>
    </row>
    <row r="26" spans="1:8" ht="15.75" customHeight="1" x14ac:dyDescent="0.25">
      <c r="A26" s="39" t="s">
        <v>48</v>
      </c>
      <c r="B26" s="40" t="s">
        <v>82</v>
      </c>
      <c r="C26" s="31">
        <v>89</v>
      </c>
      <c r="D26" s="31">
        <v>39</v>
      </c>
      <c r="E26" s="31">
        <v>46</v>
      </c>
      <c r="F26" s="31">
        <v>47</v>
      </c>
      <c r="G26" s="31">
        <v>18</v>
      </c>
      <c r="H26" s="42">
        <f t="shared" si="0"/>
        <v>2.4393305439330546</v>
      </c>
    </row>
    <row r="27" spans="1:8" ht="15.75" customHeight="1" x14ac:dyDescent="0.25">
      <c r="A27" s="39" t="s">
        <v>49</v>
      </c>
      <c r="B27" s="40" t="s">
        <v>83</v>
      </c>
      <c r="C27" s="31">
        <v>19</v>
      </c>
      <c r="D27" s="31">
        <v>19</v>
      </c>
      <c r="E27" s="31">
        <v>103</v>
      </c>
      <c r="F27" s="31">
        <v>75</v>
      </c>
      <c r="G27" s="31">
        <v>23</v>
      </c>
      <c r="H27" s="42">
        <f t="shared" si="0"/>
        <v>3.2677824267782425</v>
      </c>
    </row>
    <row r="28" spans="1:8" ht="15.75" customHeight="1" x14ac:dyDescent="0.25">
      <c r="A28" s="39" t="s">
        <v>50</v>
      </c>
      <c r="B28" s="40" t="s">
        <v>84</v>
      </c>
      <c r="C28" s="31">
        <v>34</v>
      </c>
      <c r="D28" s="31">
        <v>20</v>
      </c>
      <c r="E28" s="31">
        <v>77</v>
      </c>
      <c r="F28" s="31">
        <v>67</v>
      </c>
      <c r="G28" s="31">
        <v>41</v>
      </c>
      <c r="H28" s="42">
        <f t="shared" si="0"/>
        <v>3.2552301255230125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9</v>
      </c>
      <c r="D30" s="31">
        <v>9</v>
      </c>
      <c r="E30" s="31">
        <v>52</v>
      </c>
      <c r="F30" s="31">
        <v>96</v>
      </c>
      <c r="G30" s="31">
        <v>73</v>
      </c>
      <c r="H30" s="42">
        <f t="shared" si="0"/>
        <v>3.8995815899581592</v>
      </c>
    </row>
    <row r="31" spans="1:8" ht="15.75" customHeight="1" x14ac:dyDescent="0.25">
      <c r="A31" s="39" t="s">
        <v>52</v>
      </c>
      <c r="B31" s="40" t="s">
        <v>86</v>
      </c>
      <c r="C31" s="31">
        <v>55</v>
      </c>
      <c r="D31" s="31">
        <v>39</v>
      </c>
      <c r="E31" s="31">
        <v>66</v>
      </c>
      <c r="F31" s="31">
        <v>62</v>
      </c>
      <c r="G31" s="31">
        <v>17</v>
      </c>
      <c r="H31" s="42">
        <f t="shared" si="0"/>
        <v>2.7782426778242679</v>
      </c>
    </row>
    <row r="32" spans="1:8" ht="15.75" customHeight="1" x14ac:dyDescent="0.25">
      <c r="A32" s="39" t="s">
        <v>53</v>
      </c>
      <c r="B32" s="40" t="s">
        <v>87</v>
      </c>
      <c r="C32" s="31">
        <v>33</v>
      </c>
      <c r="D32" s="31">
        <v>22</v>
      </c>
      <c r="E32" s="31">
        <v>59</v>
      </c>
      <c r="F32" s="31">
        <v>90</v>
      </c>
      <c r="G32" s="31">
        <v>35</v>
      </c>
      <c r="H32" s="42">
        <f t="shared" si="0"/>
        <v>3.3012552301255229</v>
      </c>
    </row>
    <row r="33" spans="1:8" ht="15.75" customHeight="1" x14ac:dyDescent="0.25">
      <c r="A33" s="39" t="s">
        <v>54</v>
      </c>
      <c r="B33" s="40" t="s">
        <v>88</v>
      </c>
      <c r="C33" s="31">
        <v>8</v>
      </c>
      <c r="D33" s="31">
        <v>8</v>
      </c>
      <c r="E33" s="31">
        <v>41</v>
      </c>
      <c r="F33" s="31">
        <v>90</v>
      </c>
      <c r="G33" s="31">
        <v>92</v>
      </c>
      <c r="H33" s="42">
        <f t="shared" si="0"/>
        <v>4.0460251046025109</v>
      </c>
    </row>
    <row r="34" spans="1:8" ht="15.75" customHeight="1" x14ac:dyDescent="0.25">
      <c r="A34" s="39" t="s">
        <v>55</v>
      </c>
      <c r="B34" s="40" t="s">
        <v>89</v>
      </c>
      <c r="C34" s="31">
        <v>36</v>
      </c>
      <c r="D34" s="31">
        <v>19</v>
      </c>
      <c r="E34" s="31">
        <v>78</v>
      </c>
      <c r="F34" s="31">
        <v>70</v>
      </c>
      <c r="G34" s="31">
        <v>36</v>
      </c>
      <c r="H34" s="42">
        <f t="shared" si="0"/>
        <v>3.2133891213389121</v>
      </c>
    </row>
    <row r="35" spans="1:8" ht="15.75" customHeight="1" x14ac:dyDescent="0.25">
      <c r="A35" s="39" t="s">
        <v>56</v>
      </c>
      <c r="B35" s="40" t="s">
        <v>90</v>
      </c>
      <c r="C35" s="31">
        <v>62</v>
      </c>
      <c r="D35" s="31">
        <v>34</v>
      </c>
      <c r="E35" s="31">
        <v>55</v>
      </c>
      <c r="F35" s="31">
        <v>61</v>
      </c>
      <c r="G35" s="31">
        <v>27</v>
      </c>
      <c r="H35" s="42">
        <f t="shared" si="0"/>
        <v>2.8200836820083683</v>
      </c>
    </row>
    <row r="36" spans="1:8" ht="15.75" customHeight="1" x14ac:dyDescent="0.25">
      <c r="A36" s="39" t="s">
        <v>57</v>
      </c>
      <c r="B36" s="40" t="s">
        <v>98</v>
      </c>
      <c r="C36" s="31">
        <v>18</v>
      </c>
      <c r="D36" s="31">
        <v>9</v>
      </c>
      <c r="E36" s="31">
        <v>56</v>
      </c>
      <c r="F36" s="31">
        <v>104</v>
      </c>
      <c r="G36" s="31">
        <v>51</v>
      </c>
      <c r="H36" s="42">
        <f t="shared" si="0"/>
        <v>3.6610878661087867</v>
      </c>
    </row>
    <row r="37" spans="1:8" ht="15.75" customHeight="1" x14ac:dyDescent="0.25">
      <c r="A37" s="39" t="s">
        <v>58</v>
      </c>
      <c r="B37" s="40" t="s">
        <v>91</v>
      </c>
      <c r="C37" s="31">
        <v>30</v>
      </c>
      <c r="D37" s="31">
        <v>28</v>
      </c>
      <c r="E37" s="31">
        <v>79</v>
      </c>
      <c r="F37" s="31">
        <v>72</v>
      </c>
      <c r="G37" s="31">
        <v>30</v>
      </c>
      <c r="H37" s="42">
        <f t="shared" si="0"/>
        <v>3.1841004184100417</v>
      </c>
    </row>
    <row r="38" spans="1:8" ht="15.75" customHeight="1" x14ac:dyDescent="0.25">
      <c r="A38" s="39" t="s">
        <v>59</v>
      </c>
      <c r="B38" s="40" t="s">
        <v>92</v>
      </c>
      <c r="C38" s="31">
        <v>33</v>
      </c>
      <c r="D38" s="31">
        <v>15</v>
      </c>
      <c r="E38" s="31">
        <v>84</v>
      </c>
      <c r="F38" s="31">
        <v>71</v>
      </c>
      <c r="G38" s="31">
        <v>36</v>
      </c>
      <c r="H38" s="42">
        <f t="shared" si="0"/>
        <v>3.2594142259414225</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21</v>
      </c>
      <c r="D40" s="31">
        <v>15</v>
      </c>
      <c r="E40" s="31">
        <v>76</v>
      </c>
      <c r="F40" s="31">
        <v>89</v>
      </c>
      <c r="G40" s="31">
        <v>38</v>
      </c>
      <c r="H40" s="42">
        <f t="shared" si="0"/>
        <v>3.4518828451882846</v>
      </c>
    </row>
    <row r="41" spans="1:8" ht="15.75" customHeight="1" x14ac:dyDescent="0.25">
      <c r="A41" s="39" t="s">
        <v>61</v>
      </c>
      <c r="B41" s="40" t="s">
        <v>94</v>
      </c>
      <c r="C41" s="31">
        <v>19</v>
      </c>
      <c r="D41" s="31">
        <v>17</v>
      </c>
      <c r="E41" s="31">
        <v>72</v>
      </c>
      <c r="F41" s="31">
        <v>93</v>
      </c>
      <c r="G41" s="31">
        <v>38</v>
      </c>
      <c r="H41" s="42">
        <f t="shared" si="0"/>
        <v>3.4769874476987446</v>
      </c>
    </row>
    <row r="42" spans="1:8" ht="15.75" customHeight="1" x14ac:dyDescent="0.25">
      <c r="A42" s="39" t="s">
        <v>62</v>
      </c>
      <c r="B42" s="40" t="s">
        <v>95</v>
      </c>
      <c r="C42" s="31">
        <v>19</v>
      </c>
      <c r="D42" s="31">
        <v>26</v>
      </c>
      <c r="E42" s="31">
        <v>80</v>
      </c>
      <c r="F42" s="31">
        <v>80</v>
      </c>
      <c r="G42" s="31">
        <v>34</v>
      </c>
      <c r="H42" s="42">
        <f t="shared" si="0"/>
        <v>3.3514644351464433</v>
      </c>
    </row>
    <row r="43" spans="1:8" ht="15.75" customHeight="1" x14ac:dyDescent="0.25">
      <c r="A43" s="39" t="s">
        <v>63</v>
      </c>
      <c r="B43" s="40" t="s">
        <v>96</v>
      </c>
      <c r="C43" s="31">
        <v>19</v>
      </c>
      <c r="D43" s="31">
        <v>19</v>
      </c>
      <c r="E43" s="31">
        <v>55</v>
      </c>
      <c r="F43" s="31">
        <v>103</v>
      </c>
      <c r="G43" s="31">
        <v>43</v>
      </c>
      <c r="H43" s="42">
        <f t="shared" si="0"/>
        <v>3.5523012552301254</v>
      </c>
    </row>
    <row r="44" spans="1:8" ht="15.75" customHeight="1" x14ac:dyDescent="0.25">
      <c r="A44" s="39" t="s">
        <v>64</v>
      </c>
      <c r="B44" s="40" t="s">
        <v>97</v>
      </c>
      <c r="C44" s="31">
        <v>20</v>
      </c>
      <c r="D44" s="31">
        <v>14</v>
      </c>
      <c r="E44" s="31">
        <v>71</v>
      </c>
      <c r="F44" s="31">
        <v>95</v>
      </c>
      <c r="G44" s="31">
        <v>39</v>
      </c>
      <c r="H44" s="42">
        <f t="shared" si="0"/>
        <v>3.497907949790795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400-000000000000}"/>
    <hyperlink ref="A1:B1" r:id="rId2" location="Dropdown_Menu!A1" display="Back to Dropdown Menu" xr:uid="{00000000-0004-0000-1400-000001000000}"/>
  </hyperlinks>
  <pageMargins left="0.39370078740157483" right="0.35433070866141736" top="0.3" bottom="0.28999999999999998" header="0.31496062992125984" footer="0.31496062992125984"/>
  <pageSetup paperSize="9" scale="83" orientation="landscape" r:id="rId3"/>
  <headerFooter>
    <oddFooter>&amp;R&amp;"Arial Narrow,Bold"&amp;KC00000eUniv@ Shoolini University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685</v>
      </c>
      <c r="B2" s="113"/>
      <c r="C2" s="113"/>
      <c r="D2" s="113"/>
      <c r="E2" s="113"/>
      <c r="F2" s="113"/>
      <c r="G2" s="113"/>
      <c r="H2" s="114"/>
    </row>
    <row r="3" spans="1:8" s="38" customFormat="1" x14ac:dyDescent="0.3">
      <c r="A3" s="104"/>
      <c r="B3" s="105"/>
      <c r="C3" s="50" t="s">
        <v>99</v>
      </c>
      <c r="D3" s="50" t="s">
        <v>100</v>
      </c>
      <c r="E3" s="50" t="s">
        <v>101</v>
      </c>
      <c r="F3" s="50" t="s">
        <v>102</v>
      </c>
      <c r="G3" s="50" t="s">
        <v>103</v>
      </c>
      <c r="H3" s="115" t="s">
        <v>104</v>
      </c>
    </row>
    <row r="4" spans="1:8" s="38" customForma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v>
      </c>
      <c r="D6" s="31">
        <v>0</v>
      </c>
      <c r="E6" s="31">
        <v>1</v>
      </c>
      <c r="F6" s="31">
        <v>6</v>
      </c>
      <c r="G6" s="31">
        <v>5</v>
      </c>
      <c r="H6" s="42">
        <f>((1*C6)+(2*D6)+(3*E6)+(4*F6)+(5*G6))/13</f>
        <v>4.0769230769230766</v>
      </c>
    </row>
    <row r="7" spans="1:8" ht="15.75" customHeight="1" x14ac:dyDescent="0.25">
      <c r="A7" s="39" t="s">
        <v>32</v>
      </c>
      <c r="B7" s="40" t="s">
        <v>66</v>
      </c>
      <c r="C7" s="31">
        <v>0</v>
      </c>
      <c r="D7" s="31">
        <v>1</v>
      </c>
      <c r="E7" s="31">
        <v>2</v>
      </c>
      <c r="F7" s="31">
        <v>3</v>
      </c>
      <c r="G7" s="31">
        <v>7</v>
      </c>
      <c r="H7" s="42">
        <f t="shared" ref="H7:H44" si="0">((1*C7)+(2*D7)+(3*E7)+(4*F7)+(5*G7))/13</f>
        <v>4.2307692307692308</v>
      </c>
    </row>
    <row r="8" spans="1:8" ht="15.75" customHeight="1" x14ac:dyDescent="0.25">
      <c r="A8" s="39" t="s">
        <v>33</v>
      </c>
      <c r="B8" s="40" t="s">
        <v>67</v>
      </c>
      <c r="C8" s="31">
        <v>0</v>
      </c>
      <c r="D8" s="31">
        <v>1</v>
      </c>
      <c r="E8" s="31">
        <v>1</v>
      </c>
      <c r="F8" s="31">
        <v>6</v>
      </c>
      <c r="G8" s="31">
        <v>5</v>
      </c>
      <c r="H8" s="42">
        <f t="shared" si="0"/>
        <v>4.1538461538461542</v>
      </c>
    </row>
    <row r="9" spans="1:8" ht="15.75" customHeight="1" x14ac:dyDescent="0.25">
      <c r="A9" s="39" t="s">
        <v>34</v>
      </c>
      <c r="B9" s="40" t="s">
        <v>68</v>
      </c>
      <c r="C9" s="31">
        <v>1</v>
      </c>
      <c r="D9" s="31">
        <v>0</v>
      </c>
      <c r="E9" s="31">
        <v>1</v>
      </c>
      <c r="F9" s="31">
        <v>9</v>
      </c>
      <c r="G9" s="31">
        <v>2</v>
      </c>
      <c r="H9" s="42">
        <f t="shared" si="0"/>
        <v>3.8461538461538463</v>
      </c>
    </row>
    <row r="10" spans="1:8" ht="15.75" customHeight="1" x14ac:dyDescent="0.25">
      <c r="A10" s="39" t="s">
        <v>35</v>
      </c>
      <c r="B10" s="40" t="s">
        <v>69</v>
      </c>
      <c r="C10" s="31">
        <v>0</v>
      </c>
      <c r="D10" s="31">
        <v>0</v>
      </c>
      <c r="E10" s="31">
        <v>3</v>
      </c>
      <c r="F10" s="31">
        <v>8</v>
      </c>
      <c r="G10" s="31">
        <v>2</v>
      </c>
      <c r="H10" s="42">
        <f t="shared" si="0"/>
        <v>3.9230769230769229</v>
      </c>
    </row>
    <row r="11" spans="1:8" ht="15.75" customHeight="1" x14ac:dyDescent="0.25">
      <c r="A11" s="39" t="s">
        <v>36</v>
      </c>
      <c r="B11" s="40" t="s">
        <v>70</v>
      </c>
      <c r="C11" s="31">
        <v>0</v>
      </c>
      <c r="D11" s="31">
        <v>0</v>
      </c>
      <c r="E11" s="31">
        <v>2</v>
      </c>
      <c r="F11" s="31">
        <v>7</v>
      </c>
      <c r="G11" s="31">
        <v>4</v>
      </c>
      <c r="H11" s="42">
        <f t="shared" si="0"/>
        <v>4.1538461538461542</v>
      </c>
    </row>
    <row r="12" spans="1:8" ht="15.75" customHeight="1" x14ac:dyDescent="0.25">
      <c r="A12" s="39" t="s">
        <v>37</v>
      </c>
      <c r="B12" s="40" t="s">
        <v>71</v>
      </c>
      <c r="C12" s="31">
        <v>0</v>
      </c>
      <c r="D12" s="31">
        <v>2</v>
      </c>
      <c r="E12" s="31">
        <v>3</v>
      </c>
      <c r="F12" s="31">
        <v>5</v>
      </c>
      <c r="G12" s="31">
        <v>3</v>
      </c>
      <c r="H12" s="42">
        <f t="shared" si="0"/>
        <v>3.6923076923076925</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v>
      </c>
      <c r="D14" s="31">
        <v>1</v>
      </c>
      <c r="E14" s="31">
        <v>2</v>
      </c>
      <c r="F14" s="31">
        <v>6</v>
      </c>
      <c r="G14" s="31">
        <v>3</v>
      </c>
      <c r="H14" s="42">
        <f t="shared" si="0"/>
        <v>3.6923076923076925</v>
      </c>
    </row>
    <row r="15" spans="1:8" ht="15.75" customHeight="1" x14ac:dyDescent="0.25">
      <c r="A15" s="39" t="s">
        <v>39</v>
      </c>
      <c r="B15" s="40" t="s">
        <v>73</v>
      </c>
      <c r="C15" s="31">
        <v>2</v>
      </c>
      <c r="D15" s="31">
        <v>2</v>
      </c>
      <c r="E15" s="31">
        <v>4</v>
      </c>
      <c r="F15" s="31">
        <v>2</v>
      </c>
      <c r="G15" s="31">
        <v>3</v>
      </c>
      <c r="H15" s="42">
        <f t="shared" si="0"/>
        <v>3.1538461538461537</v>
      </c>
    </row>
    <row r="16" spans="1:8" ht="15.75" customHeight="1" x14ac:dyDescent="0.25">
      <c r="A16" s="39" t="s">
        <v>40</v>
      </c>
      <c r="B16" s="40" t="s">
        <v>74</v>
      </c>
      <c r="C16" s="31">
        <v>3</v>
      </c>
      <c r="D16" s="31">
        <v>3</v>
      </c>
      <c r="E16" s="31">
        <v>5</v>
      </c>
      <c r="F16" s="31">
        <v>0</v>
      </c>
      <c r="G16" s="31">
        <v>2</v>
      </c>
      <c r="H16" s="42">
        <f t="shared" si="0"/>
        <v>2.6153846153846154</v>
      </c>
    </row>
    <row r="17" spans="1:8" ht="15.75" customHeight="1" x14ac:dyDescent="0.25">
      <c r="A17" s="39" t="s">
        <v>41</v>
      </c>
      <c r="B17" s="40" t="s">
        <v>75</v>
      </c>
      <c r="C17" s="31">
        <v>1</v>
      </c>
      <c r="D17" s="31">
        <v>1</v>
      </c>
      <c r="E17" s="31">
        <v>4</v>
      </c>
      <c r="F17" s="31">
        <v>4</v>
      </c>
      <c r="G17" s="31">
        <v>3</v>
      </c>
      <c r="H17" s="42">
        <f t="shared" si="0"/>
        <v>3.5384615384615383</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v>
      </c>
      <c r="D19" s="31">
        <v>0</v>
      </c>
      <c r="E19" s="31">
        <v>2</v>
      </c>
      <c r="F19" s="31">
        <v>7</v>
      </c>
      <c r="G19" s="31">
        <v>3</v>
      </c>
      <c r="H19" s="42">
        <f t="shared" si="0"/>
        <v>3.8461538461538463</v>
      </c>
    </row>
    <row r="20" spans="1:8" ht="15.75" customHeight="1" x14ac:dyDescent="0.25">
      <c r="A20" s="39" t="s">
        <v>43</v>
      </c>
      <c r="B20" s="40" t="s">
        <v>77</v>
      </c>
      <c r="C20" s="31">
        <v>0</v>
      </c>
      <c r="D20" s="31">
        <v>1</v>
      </c>
      <c r="E20" s="31">
        <v>6</v>
      </c>
      <c r="F20" s="31">
        <v>4</v>
      </c>
      <c r="G20" s="31">
        <v>2</v>
      </c>
      <c r="H20" s="42">
        <f t="shared" si="0"/>
        <v>3.5384615384615383</v>
      </c>
    </row>
    <row r="21" spans="1:8" ht="15.75" customHeight="1" x14ac:dyDescent="0.25">
      <c r="A21" s="39" t="s">
        <v>44</v>
      </c>
      <c r="B21" s="40" t="s">
        <v>78</v>
      </c>
      <c r="C21" s="31">
        <v>1</v>
      </c>
      <c r="D21" s="31">
        <v>0</v>
      </c>
      <c r="E21" s="31">
        <v>1</v>
      </c>
      <c r="F21" s="31">
        <v>7</v>
      </c>
      <c r="G21" s="31">
        <v>4</v>
      </c>
      <c r="H21" s="42">
        <f t="shared" si="0"/>
        <v>4</v>
      </c>
    </row>
    <row r="22" spans="1:8" ht="15.75" customHeight="1" x14ac:dyDescent="0.25">
      <c r="A22" s="39" t="s">
        <v>45</v>
      </c>
      <c r="B22" s="40" t="s">
        <v>79</v>
      </c>
      <c r="C22" s="31">
        <v>0</v>
      </c>
      <c r="D22" s="31">
        <v>1</v>
      </c>
      <c r="E22" s="31">
        <v>2</v>
      </c>
      <c r="F22" s="31">
        <v>6</v>
      </c>
      <c r="G22" s="31">
        <v>4</v>
      </c>
      <c r="H22" s="42">
        <f t="shared" si="0"/>
        <v>4</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v>
      </c>
      <c r="D24" s="31">
        <v>0</v>
      </c>
      <c r="E24" s="31">
        <v>3</v>
      </c>
      <c r="F24" s="31">
        <v>4</v>
      </c>
      <c r="G24" s="31">
        <v>5</v>
      </c>
      <c r="H24" s="42">
        <f t="shared" si="0"/>
        <v>3.9230769230769229</v>
      </c>
    </row>
    <row r="25" spans="1:8" ht="15.75" customHeight="1" x14ac:dyDescent="0.25">
      <c r="A25" s="39" t="s">
        <v>47</v>
      </c>
      <c r="B25" s="40" t="s">
        <v>81</v>
      </c>
      <c r="C25" s="31">
        <v>1</v>
      </c>
      <c r="D25" s="31">
        <v>0</v>
      </c>
      <c r="E25" s="31">
        <v>2</v>
      </c>
      <c r="F25" s="31">
        <v>5</v>
      </c>
      <c r="G25" s="31">
        <v>5</v>
      </c>
      <c r="H25" s="42">
        <f t="shared" si="0"/>
        <v>4</v>
      </c>
    </row>
    <row r="26" spans="1:8" ht="15.75" customHeight="1" x14ac:dyDescent="0.25">
      <c r="A26" s="39" t="s">
        <v>48</v>
      </c>
      <c r="B26" s="40" t="s">
        <v>82</v>
      </c>
      <c r="C26" s="31">
        <v>1</v>
      </c>
      <c r="D26" s="31">
        <v>2</v>
      </c>
      <c r="E26" s="31">
        <v>4</v>
      </c>
      <c r="F26" s="31">
        <v>3</v>
      </c>
      <c r="G26" s="31">
        <v>3</v>
      </c>
      <c r="H26" s="42">
        <f t="shared" si="0"/>
        <v>3.3846153846153846</v>
      </c>
    </row>
    <row r="27" spans="1:8" ht="15.75" customHeight="1" x14ac:dyDescent="0.25">
      <c r="A27" s="39" t="s">
        <v>49</v>
      </c>
      <c r="B27" s="40" t="s">
        <v>83</v>
      </c>
      <c r="C27" s="31">
        <v>1</v>
      </c>
      <c r="D27" s="31">
        <v>1</v>
      </c>
      <c r="E27" s="31">
        <v>6</v>
      </c>
      <c r="F27" s="31">
        <v>3</v>
      </c>
      <c r="G27" s="31">
        <v>2</v>
      </c>
      <c r="H27" s="42">
        <f t="shared" si="0"/>
        <v>3.3076923076923075</v>
      </c>
    </row>
    <row r="28" spans="1:8" ht="15.75" customHeight="1" x14ac:dyDescent="0.25">
      <c r="A28" s="39" t="s">
        <v>50</v>
      </c>
      <c r="B28" s="40" t="s">
        <v>84</v>
      </c>
      <c r="C28" s="31">
        <v>1</v>
      </c>
      <c r="D28" s="31">
        <v>0</v>
      </c>
      <c r="E28" s="31">
        <v>4</v>
      </c>
      <c r="F28" s="31">
        <v>5</v>
      </c>
      <c r="G28" s="31">
        <v>3</v>
      </c>
      <c r="H28" s="42">
        <f t="shared" si="0"/>
        <v>3.6923076923076925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0</v>
      </c>
      <c r="D30" s="31">
        <v>0</v>
      </c>
      <c r="E30" s="31">
        <v>2</v>
      </c>
      <c r="F30" s="31">
        <v>6</v>
      </c>
      <c r="G30" s="31">
        <v>5</v>
      </c>
      <c r="H30" s="42">
        <f t="shared" si="0"/>
        <v>4.2307692307692308</v>
      </c>
    </row>
    <row r="31" spans="1:8" ht="15.75" customHeight="1" x14ac:dyDescent="0.25">
      <c r="A31" s="39" t="s">
        <v>52</v>
      </c>
      <c r="B31" s="40" t="s">
        <v>86</v>
      </c>
      <c r="C31" s="31">
        <v>2</v>
      </c>
      <c r="D31" s="31">
        <v>3</v>
      </c>
      <c r="E31" s="31">
        <v>5</v>
      </c>
      <c r="F31" s="31">
        <v>1</v>
      </c>
      <c r="G31" s="31">
        <v>2</v>
      </c>
      <c r="H31" s="42">
        <f t="shared" si="0"/>
        <v>2.8461538461538463</v>
      </c>
    </row>
    <row r="32" spans="1:8" ht="15.75" customHeight="1" x14ac:dyDescent="0.25">
      <c r="A32" s="39" t="s">
        <v>53</v>
      </c>
      <c r="B32" s="40" t="s">
        <v>87</v>
      </c>
      <c r="C32" s="31">
        <v>1</v>
      </c>
      <c r="D32" s="31">
        <v>0</v>
      </c>
      <c r="E32" s="31">
        <v>2</v>
      </c>
      <c r="F32" s="31">
        <v>5</v>
      </c>
      <c r="G32" s="31">
        <v>5</v>
      </c>
      <c r="H32" s="42">
        <f t="shared" si="0"/>
        <v>4</v>
      </c>
    </row>
    <row r="33" spans="1:8" ht="15.75" customHeight="1" x14ac:dyDescent="0.25">
      <c r="A33" s="39" t="s">
        <v>54</v>
      </c>
      <c r="B33" s="40" t="s">
        <v>88</v>
      </c>
      <c r="C33" s="31">
        <v>0</v>
      </c>
      <c r="D33" s="31">
        <v>0</v>
      </c>
      <c r="E33" s="31">
        <v>0</v>
      </c>
      <c r="F33" s="31">
        <v>8</v>
      </c>
      <c r="G33" s="31">
        <v>5</v>
      </c>
      <c r="H33" s="42">
        <f t="shared" si="0"/>
        <v>4.384615384615385</v>
      </c>
    </row>
    <row r="34" spans="1:8" ht="15.75" customHeight="1" x14ac:dyDescent="0.25">
      <c r="A34" s="39" t="s">
        <v>55</v>
      </c>
      <c r="B34" s="40" t="s">
        <v>89</v>
      </c>
      <c r="C34" s="31">
        <v>0</v>
      </c>
      <c r="D34" s="31">
        <v>3</v>
      </c>
      <c r="E34" s="31">
        <v>6</v>
      </c>
      <c r="F34" s="31">
        <v>2</v>
      </c>
      <c r="G34" s="31">
        <v>2</v>
      </c>
      <c r="H34" s="42">
        <f t="shared" si="0"/>
        <v>3.2307692307692308</v>
      </c>
    </row>
    <row r="35" spans="1:8" ht="15.75" customHeight="1" x14ac:dyDescent="0.25">
      <c r="A35" s="39" t="s">
        <v>56</v>
      </c>
      <c r="B35" s="40" t="s">
        <v>90</v>
      </c>
      <c r="C35" s="31">
        <v>5</v>
      </c>
      <c r="D35" s="31">
        <v>4</v>
      </c>
      <c r="E35" s="31">
        <v>2</v>
      </c>
      <c r="F35" s="31">
        <v>0</v>
      </c>
      <c r="G35" s="31">
        <v>2</v>
      </c>
      <c r="H35" s="42">
        <f t="shared" si="0"/>
        <v>2.2307692307692308</v>
      </c>
    </row>
    <row r="36" spans="1:8" ht="15.75" customHeight="1" x14ac:dyDescent="0.25">
      <c r="A36" s="39" t="s">
        <v>57</v>
      </c>
      <c r="B36" s="40" t="s">
        <v>98</v>
      </c>
      <c r="C36" s="31">
        <v>1</v>
      </c>
      <c r="D36" s="31">
        <v>0</v>
      </c>
      <c r="E36" s="31">
        <v>5</v>
      </c>
      <c r="F36" s="31">
        <v>3</v>
      </c>
      <c r="G36" s="31">
        <v>4</v>
      </c>
      <c r="H36" s="42">
        <f t="shared" si="0"/>
        <v>3.6923076923076925</v>
      </c>
    </row>
    <row r="37" spans="1:8" ht="15.75" customHeight="1" x14ac:dyDescent="0.25">
      <c r="A37" s="39" t="s">
        <v>58</v>
      </c>
      <c r="B37" s="40" t="s">
        <v>91</v>
      </c>
      <c r="C37" s="31">
        <v>0</v>
      </c>
      <c r="D37" s="31">
        <v>0</v>
      </c>
      <c r="E37" s="31">
        <v>8</v>
      </c>
      <c r="F37" s="31">
        <v>3</v>
      </c>
      <c r="G37" s="31">
        <v>2</v>
      </c>
      <c r="H37" s="42">
        <f t="shared" si="0"/>
        <v>3.5384615384615383</v>
      </c>
    </row>
    <row r="38" spans="1:8" ht="15.75" customHeight="1" x14ac:dyDescent="0.25">
      <c r="A38" s="39" t="s">
        <v>59</v>
      </c>
      <c r="B38" s="40" t="s">
        <v>92</v>
      </c>
      <c r="C38" s="31">
        <v>0</v>
      </c>
      <c r="D38" s="31">
        <v>2</v>
      </c>
      <c r="E38" s="31">
        <v>8</v>
      </c>
      <c r="F38" s="31">
        <v>0</v>
      </c>
      <c r="G38" s="31">
        <v>3</v>
      </c>
      <c r="H38" s="42">
        <f t="shared" si="0"/>
        <v>3.3076923076923075</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1</v>
      </c>
      <c r="D40" s="31">
        <v>0</v>
      </c>
      <c r="E40" s="31">
        <v>4</v>
      </c>
      <c r="F40" s="31">
        <v>6</v>
      </c>
      <c r="G40" s="31">
        <v>2</v>
      </c>
      <c r="H40" s="42">
        <f t="shared" si="0"/>
        <v>3.6153846153846154</v>
      </c>
    </row>
    <row r="41" spans="1:8" ht="15.75" customHeight="1" x14ac:dyDescent="0.25">
      <c r="A41" s="39" t="s">
        <v>61</v>
      </c>
      <c r="B41" s="40" t="s">
        <v>94</v>
      </c>
      <c r="C41" s="31">
        <v>1</v>
      </c>
      <c r="D41" s="31">
        <v>1</v>
      </c>
      <c r="E41" s="31">
        <v>6</v>
      </c>
      <c r="F41" s="31">
        <v>4</v>
      </c>
      <c r="G41" s="31">
        <v>1</v>
      </c>
      <c r="H41" s="42">
        <f t="shared" si="0"/>
        <v>3.2307692307692308</v>
      </c>
    </row>
    <row r="42" spans="1:8" ht="15.75" customHeight="1" x14ac:dyDescent="0.25">
      <c r="A42" s="39" t="s">
        <v>62</v>
      </c>
      <c r="B42" s="40" t="s">
        <v>95</v>
      </c>
      <c r="C42" s="31">
        <v>2</v>
      </c>
      <c r="D42" s="31">
        <v>1</v>
      </c>
      <c r="E42" s="31">
        <v>6</v>
      </c>
      <c r="F42" s="31">
        <v>3</v>
      </c>
      <c r="G42" s="31">
        <v>1</v>
      </c>
      <c r="H42" s="42">
        <f t="shared" si="0"/>
        <v>3</v>
      </c>
    </row>
    <row r="43" spans="1:8" ht="15.75" customHeight="1" x14ac:dyDescent="0.25">
      <c r="A43" s="39" t="s">
        <v>63</v>
      </c>
      <c r="B43" s="40" t="s">
        <v>96</v>
      </c>
      <c r="C43" s="31">
        <v>1</v>
      </c>
      <c r="D43" s="31">
        <v>1</v>
      </c>
      <c r="E43" s="31">
        <v>3</v>
      </c>
      <c r="F43" s="31">
        <v>6</v>
      </c>
      <c r="G43" s="31">
        <v>2</v>
      </c>
      <c r="H43" s="42">
        <f t="shared" si="0"/>
        <v>3.5384615384615383</v>
      </c>
    </row>
    <row r="44" spans="1:8" ht="15.75" customHeight="1" x14ac:dyDescent="0.25">
      <c r="A44" s="39" t="s">
        <v>64</v>
      </c>
      <c r="B44" s="40" t="s">
        <v>97</v>
      </c>
      <c r="C44" s="31">
        <v>1</v>
      </c>
      <c r="D44" s="31">
        <v>1</v>
      </c>
      <c r="E44" s="31">
        <v>4</v>
      </c>
      <c r="F44" s="31">
        <v>5</v>
      </c>
      <c r="G44" s="31">
        <v>2</v>
      </c>
      <c r="H44" s="42">
        <f t="shared" si="0"/>
        <v>3.4615384615384617</v>
      </c>
    </row>
  </sheetData>
  <mergeCells count="17">
    <mergeCell ref="A5:B5"/>
    <mergeCell ref="C5:H5"/>
    <mergeCell ref="A1:B1"/>
    <mergeCell ref="A29:B29"/>
    <mergeCell ref="C29:H29"/>
    <mergeCell ref="A2:H2"/>
    <mergeCell ref="A3:B3"/>
    <mergeCell ref="H3:H4"/>
    <mergeCell ref="A4:B4"/>
    <mergeCell ref="A39:B39"/>
    <mergeCell ref="C39:H39"/>
    <mergeCell ref="A13:B13"/>
    <mergeCell ref="C13:H13"/>
    <mergeCell ref="A18:B18"/>
    <mergeCell ref="C18:H18"/>
    <mergeCell ref="A23:B23"/>
    <mergeCell ref="C23:H23"/>
  </mergeCells>
  <hyperlinks>
    <hyperlink ref="A1" r:id="rId1" location="Dropdown_Menu!A1" xr:uid="{00000000-0004-0000-1500-000000000000}"/>
    <hyperlink ref="A1:B1" r:id="rId2" location="Dropdown_Menu!A1" display="Back to Dropdown Menu" xr:uid="{00000000-0004-0000-1500-000001000000}"/>
  </hyperlinks>
  <pageMargins left="0.37" right="0.31496062992125984" top="0.39370078740157483" bottom="0.27559055118110237" header="0.39370078740157483" footer="0.31496062992125984"/>
  <pageSetup paperSize="9" scale="83"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684</v>
      </c>
      <c r="B2" s="113"/>
      <c r="C2" s="113"/>
      <c r="D2" s="113"/>
      <c r="E2" s="113"/>
      <c r="F2" s="113"/>
      <c r="G2" s="113"/>
      <c r="H2" s="114"/>
    </row>
    <row r="3" spans="1:8" s="38" customFormat="1" x14ac:dyDescent="0.3">
      <c r="A3" s="104"/>
      <c r="B3" s="105"/>
      <c r="C3" s="50" t="s">
        <v>99</v>
      </c>
      <c r="D3" s="50" t="s">
        <v>100</v>
      </c>
      <c r="E3" s="50" t="s">
        <v>101</v>
      </c>
      <c r="F3" s="50" t="s">
        <v>102</v>
      </c>
      <c r="G3" s="50" t="s">
        <v>103</v>
      </c>
      <c r="H3" s="115" t="s">
        <v>104</v>
      </c>
    </row>
    <row r="4" spans="1:8" s="38" customForma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0</v>
      </c>
      <c r="D6" s="31">
        <v>1</v>
      </c>
      <c r="E6" s="31">
        <v>6</v>
      </c>
      <c r="F6" s="31">
        <v>6</v>
      </c>
      <c r="G6" s="31">
        <v>4</v>
      </c>
      <c r="H6" s="42">
        <f>((1*C6)+(2*D6)+(3*E6)+(4*F6)+(5*G6))/17</f>
        <v>3.7647058823529411</v>
      </c>
    </row>
    <row r="7" spans="1:8" ht="15.75" customHeight="1" x14ac:dyDescent="0.25">
      <c r="A7" s="39" t="s">
        <v>32</v>
      </c>
      <c r="B7" s="40" t="s">
        <v>66</v>
      </c>
      <c r="C7" s="31">
        <v>0</v>
      </c>
      <c r="D7" s="31">
        <v>2</v>
      </c>
      <c r="E7" s="31">
        <v>5</v>
      </c>
      <c r="F7" s="31">
        <v>7</v>
      </c>
      <c r="G7" s="31">
        <v>3</v>
      </c>
      <c r="H7" s="42">
        <f t="shared" ref="H7:H44" si="0">((1*C7)+(2*D7)+(3*E7)+(4*F7)+(5*G7))/17</f>
        <v>3.6470588235294117</v>
      </c>
    </row>
    <row r="8" spans="1:8" ht="15.75" customHeight="1" x14ac:dyDescent="0.25">
      <c r="A8" s="39" t="s">
        <v>33</v>
      </c>
      <c r="B8" s="40" t="s">
        <v>67</v>
      </c>
      <c r="C8" s="31">
        <v>0</v>
      </c>
      <c r="D8" s="31">
        <v>2</v>
      </c>
      <c r="E8" s="31">
        <v>5</v>
      </c>
      <c r="F8" s="31">
        <v>7</v>
      </c>
      <c r="G8" s="31">
        <v>3</v>
      </c>
      <c r="H8" s="42">
        <f t="shared" si="0"/>
        <v>3.6470588235294117</v>
      </c>
    </row>
    <row r="9" spans="1:8" ht="15.75" customHeight="1" x14ac:dyDescent="0.25">
      <c r="A9" s="39" t="s">
        <v>34</v>
      </c>
      <c r="B9" s="40" t="s">
        <v>68</v>
      </c>
      <c r="C9" s="31">
        <v>1</v>
      </c>
      <c r="D9" s="31">
        <v>2</v>
      </c>
      <c r="E9" s="31">
        <v>6</v>
      </c>
      <c r="F9" s="31">
        <v>5</v>
      </c>
      <c r="G9" s="31">
        <v>3</v>
      </c>
      <c r="H9" s="42">
        <f t="shared" si="0"/>
        <v>3.4117647058823528</v>
      </c>
    </row>
    <row r="10" spans="1:8" ht="15.75" customHeight="1" x14ac:dyDescent="0.25">
      <c r="A10" s="39" t="s">
        <v>35</v>
      </c>
      <c r="B10" s="40" t="s">
        <v>69</v>
      </c>
      <c r="C10" s="31">
        <v>1</v>
      </c>
      <c r="D10" s="31">
        <v>1</v>
      </c>
      <c r="E10" s="31">
        <v>4</v>
      </c>
      <c r="F10" s="31">
        <v>9</v>
      </c>
      <c r="G10" s="31">
        <v>2</v>
      </c>
      <c r="H10" s="42">
        <f t="shared" si="0"/>
        <v>3.5882352941176472</v>
      </c>
    </row>
    <row r="11" spans="1:8" ht="15.75" customHeight="1" x14ac:dyDescent="0.25">
      <c r="A11" s="39" t="s">
        <v>36</v>
      </c>
      <c r="B11" s="40" t="s">
        <v>70</v>
      </c>
      <c r="C11" s="31">
        <v>1</v>
      </c>
      <c r="D11" s="31">
        <v>0</v>
      </c>
      <c r="E11" s="31">
        <v>3</v>
      </c>
      <c r="F11" s="31">
        <v>6</v>
      </c>
      <c r="G11" s="31">
        <v>7</v>
      </c>
      <c r="H11" s="42">
        <f t="shared" si="0"/>
        <v>4.0588235294117645</v>
      </c>
    </row>
    <row r="12" spans="1:8" ht="15.75" customHeight="1" x14ac:dyDescent="0.25">
      <c r="A12" s="39" t="s">
        <v>37</v>
      </c>
      <c r="B12" s="40" t="s">
        <v>71</v>
      </c>
      <c r="C12" s="31">
        <v>2</v>
      </c>
      <c r="D12" s="31">
        <v>6</v>
      </c>
      <c r="E12" s="31">
        <v>3</v>
      </c>
      <c r="F12" s="31">
        <v>5</v>
      </c>
      <c r="G12" s="31">
        <v>1</v>
      </c>
      <c r="H12" s="42">
        <f t="shared" si="0"/>
        <v>2.8235294117647061</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v>
      </c>
      <c r="D14" s="31">
        <v>4</v>
      </c>
      <c r="E14" s="31">
        <v>3</v>
      </c>
      <c r="F14" s="31">
        <v>6</v>
      </c>
      <c r="G14" s="31">
        <v>3</v>
      </c>
      <c r="H14" s="42">
        <f t="shared" si="0"/>
        <v>3.3529411764705883</v>
      </c>
    </row>
    <row r="15" spans="1:8" ht="15.75" customHeight="1" x14ac:dyDescent="0.25">
      <c r="A15" s="39" t="s">
        <v>39</v>
      </c>
      <c r="B15" s="40" t="s">
        <v>73</v>
      </c>
      <c r="C15" s="31">
        <v>1</v>
      </c>
      <c r="D15" s="31">
        <v>4</v>
      </c>
      <c r="E15" s="31">
        <v>3</v>
      </c>
      <c r="F15" s="31">
        <v>8</v>
      </c>
      <c r="G15" s="31">
        <v>1</v>
      </c>
      <c r="H15" s="42">
        <f t="shared" si="0"/>
        <v>3.2352941176470589</v>
      </c>
    </row>
    <row r="16" spans="1:8" ht="15.75" customHeight="1" x14ac:dyDescent="0.25">
      <c r="A16" s="39" t="s">
        <v>40</v>
      </c>
      <c r="B16" s="40" t="s">
        <v>74</v>
      </c>
      <c r="C16" s="31">
        <v>1</v>
      </c>
      <c r="D16" s="31">
        <v>3</v>
      </c>
      <c r="E16" s="31">
        <v>2</v>
      </c>
      <c r="F16" s="31">
        <v>10</v>
      </c>
      <c r="G16" s="31">
        <v>1</v>
      </c>
      <c r="H16" s="42">
        <f t="shared" si="0"/>
        <v>3.4117647058823528</v>
      </c>
    </row>
    <row r="17" spans="1:8" ht="15.75" customHeight="1" x14ac:dyDescent="0.25">
      <c r="A17" s="39" t="s">
        <v>41</v>
      </c>
      <c r="B17" s="40" t="s">
        <v>75</v>
      </c>
      <c r="C17" s="31">
        <v>1</v>
      </c>
      <c r="D17" s="31">
        <v>2</v>
      </c>
      <c r="E17" s="31">
        <v>4</v>
      </c>
      <c r="F17" s="31">
        <v>10</v>
      </c>
      <c r="G17" s="31">
        <v>0</v>
      </c>
      <c r="H17" s="42">
        <f t="shared" si="0"/>
        <v>3.3529411764705883</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0</v>
      </c>
      <c r="D19" s="31">
        <v>2</v>
      </c>
      <c r="E19" s="31">
        <v>6</v>
      </c>
      <c r="F19" s="31">
        <v>7</v>
      </c>
      <c r="G19" s="31">
        <v>2</v>
      </c>
      <c r="H19" s="42">
        <f t="shared" si="0"/>
        <v>3.5294117647058822</v>
      </c>
    </row>
    <row r="20" spans="1:8" ht="15.75" customHeight="1" x14ac:dyDescent="0.25">
      <c r="A20" s="39" t="s">
        <v>43</v>
      </c>
      <c r="B20" s="40" t="s">
        <v>77</v>
      </c>
      <c r="C20" s="31">
        <v>0</v>
      </c>
      <c r="D20" s="31">
        <v>3</v>
      </c>
      <c r="E20" s="31">
        <v>2</v>
      </c>
      <c r="F20" s="31">
        <v>10</v>
      </c>
      <c r="G20" s="31">
        <v>2</v>
      </c>
      <c r="H20" s="42">
        <f t="shared" si="0"/>
        <v>3.6470588235294117</v>
      </c>
    </row>
    <row r="21" spans="1:8" ht="15.75" customHeight="1" x14ac:dyDescent="0.25">
      <c r="A21" s="39" t="s">
        <v>44</v>
      </c>
      <c r="B21" s="40" t="s">
        <v>78</v>
      </c>
      <c r="C21" s="31">
        <v>0</v>
      </c>
      <c r="D21" s="31">
        <v>1</v>
      </c>
      <c r="E21" s="31">
        <v>4</v>
      </c>
      <c r="F21" s="31">
        <v>9</v>
      </c>
      <c r="G21" s="31">
        <v>3</v>
      </c>
      <c r="H21" s="42">
        <f t="shared" si="0"/>
        <v>3.8235294117647061</v>
      </c>
    </row>
    <row r="22" spans="1:8" ht="15.75" customHeight="1" x14ac:dyDescent="0.25">
      <c r="A22" s="39" t="s">
        <v>45</v>
      </c>
      <c r="B22" s="40" t="s">
        <v>79</v>
      </c>
      <c r="C22" s="31">
        <v>0</v>
      </c>
      <c r="D22" s="31">
        <v>0</v>
      </c>
      <c r="E22" s="31">
        <v>8</v>
      </c>
      <c r="F22" s="31">
        <v>6</v>
      </c>
      <c r="G22" s="31">
        <v>3</v>
      </c>
      <c r="H22" s="42">
        <f t="shared" si="0"/>
        <v>3.7058823529411766</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0</v>
      </c>
      <c r="D24" s="31">
        <v>1</v>
      </c>
      <c r="E24" s="31">
        <v>3</v>
      </c>
      <c r="F24" s="31">
        <v>11</v>
      </c>
      <c r="G24" s="31">
        <v>2</v>
      </c>
      <c r="H24" s="42">
        <f t="shared" si="0"/>
        <v>3.8235294117647061</v>
      </c>
    </row>
    <row r="25" spans="1:8" ht="15.75" customHeight="1" x14ac:dyDescent="0.25">
      <c r="A25" s="39" t="s">
        <v>47</v>
      </c>
      <c r="B25" s="40" t="s">
        <v>81</v>
      </c>
      <c r="C25" s="31">
        <v>1</v>
      </c>
      <c r="D25" s="31">
        <v>1</v>
      </c>
      <c r="E25" s="31">
        <v>6</v>
      </c>
      <c r="F25" s="31">
        <v>8</v>
      </c>
      <c r="G25" s="31">
        <v>1</v>
      </c>
      <c r="H25" s="42">
        <f t="shared" si="0"/>
        <v>3.4117647058823528</v>
      </c>
    </row>
    <row r="26" spans="1:8" ht="15.75" customHeight="1" x14ac:dyDescent="0.25">
      <c r="A26" s="39" t="s">
        <v>48</v>
      </c>
      <c r="B26" s="40" t="s">
        <v>82</v>
      </c>
      <c r="C26" s="31">
        <v>1</v>
      </c>
      <c r="D26" s="31">
        <v>3</v>
      </c>
      <c r="E26" s="31">
        <v>2</v>
      </c>
      <c r="F26" s="31">
        <v>11</v>
      </c>
      <c r="G26" s="31">
        <v>0</v>
      </c>
      <c r="H26" s="42">
        <f t="shared" si="0"/>
        <v>3.3529411764705883</v>
      </c>
    </row>
    <row r="27" spans="1:8" ht="15.75" customHeight="1" x14ac:dyDescent="0.25">
      <c r="A27" s="39" t="s">
        <v>49</v>
      </c>
      <c r="B27" s="40" t="s">
        <v>83</v>
      </c>
      <c r="C27" s="31">
        <v>0</v>
      </c>
      <c r="D27" s="31">
        <v>3</v>
      </c>
      <c r="E27" s="31">
        <v>5</v>
      </c>
      <c r="F27" s="31">
        <v>9</v>
      </c>
      <c r="G27" s="31">
        <v>0</v>
      </c>
      <c r="H27" s="42">
        <f t="shared" si="0"/>
        <v>3.3529411764705883</v>
      </c>
    </row>
    <row r="28" spans="1:8" ht="15.75" customHeight="1" x14ac:dyDescent="0.25">
      <c r="A28" s="39" t="s">
        <v>50</v>
      </c>
      <c r="B28" s="40" t="s">
        <v>84</v>
      </c>
      <c r="C28" s="31">
        <v>1</v>
      </c>
      <c r="D28" s="31">
        <v>1</v>
      </c>
      <c r="E28" s="31">
        <v>5</v>
      </c>
      <c r="F28" s="31">
        <v>10</v>
      </c>
      <c r="G28" s="31">
        <v>0</v>
      </c>
      <c r="H28" s="42">
        <f t="shared" si="0"/>
        <v>3.4117647058823528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0</v>
      </c>
      <c r="D30" s="31">
        <v>1</v>
      </c>
      <c r="E30" s="31">
        <v>2</v>
      </c>
      <c r="F30" s="31">
        <v>11</v>
      </c>
      <c r="G30" s="31">
        <v>3</v>
      </c>
      <c r="H30" s="42">
        <f t="shared" si="0"/>
        <v>3.9411764705882355</v>
      </c>
    </row>
    <row r="31" spans="1:8" ht="15.75" customHeight="1" x14ac:dyDescent="0.25">
      <c r="A31" s="39" t="s">
        <v>52</v>
      </c>
      <c r="B31" s="40" t="s">
        <v>86</v>
      </c>
      <c r="C31" s="31">
        <v>2</v>
      </c>
      <c r="D31" s="31">
        <v>1</v>
      </c>
      <c r="E31" s="31">
        <v>9</v>
      </c>
      <c r="F31" s="31">
        <v>5</v>
      </c>
      <c r="G31" s="31">
        <v>0</v>
      </c>
      <c r="H31" s="42">
        <f t="shared" si="0"/>
        <v>3</v>
      </c>
    </row>
    <row r="32" spans="1:8" ht="15.75" customHeight="1" x14ac:dyDescent="0.25">
      <c r="A32" s="39" t="s">
        <v>53</v>
      </c>
      <c r="B32" s="40" t="s">
        <v>87</v>
      </c>
      <c r="C32" s="31">
        <v>2</v>
      </c>
      <c r="D32" s="31">
        <v>3</v>
      </c>
      <c r="E32" s="31">
        <v>4</v>
      </c>
      <c r="F32" s="31">
        <v>7</v>
      </c>
      <c r="G32" s="31">
        <v>1</v>
      </c>
      <c r="H32" s="42">
        <f t="shared" si="0"/>
        <v>3.1176470588235294</v>
      </c>
    </row>
    <row r="33" spans="1:8" ht="15.75" customHeight="1" x14ac:dyDescent="0.25">
      <c r="A33" s="39" t="s">
        <v>54</v>
      </c>
      <c r="B33" s="40" t="s">
        <v>88</v>
      </c>
      <c r="C33" s="31">
        <v>0</v>
      </c>
      <c r="D33" s="31">
        <v>1</v>
      </c>
      <c r="E33" s="31">
        <v>2</v>
      </c>
      <c r="F33" s="31">
        <v>6</v>
      </c>
      <c r="G33" s="31">
        <v>8</v>
      </c>
      <c r="H33" s="42">
        <f t="shared" si="0"/>
        <v>4.2352941176470589</v>
      </c>
    </row>
    <row r="34" spans="1:8" ht="15.75" customHeight="1" x14ac:dyDescent="0.25">
      <c r="A34" s="39" t="s">
        <v>55</v>
      </c>
      <c r="B34" s="40" t="s">
        <v>89</v>
      </c>
      <c r="C34" s="31">
        <v>2</v>
      </c>
      <c r="D34" s="31">
        <v>1</v>
      </c>
      <c r="E34" s="31">
        <v>6</v>
      </c>
      <c r="F34" s="31">
        <v>8</v>
      </c>
      <c r="G34" s="31">
        <v>0</v>
      </c>
      <c r="H34" s="42">
        <f t="shared" si="0"/>
        <v>3.1764705882352939</v>
      </c>
    </row>
    <row r="35" spans="1:8" ht="15.75" customHeight="1" x14ac:dyDescent="0.25">
      <c r="A35" s="39" t="s">
        <v>56</v>
      </c>
      <c r="B35" s="40" t="s">
        <v>90</v>
      </c>
      <c r="C35" s="31">
        <v>5</v>
      </c>
      <c r="D35" s="31">
        <v>3</v>
      </c>
      <c r="E35" s="31">
        <v>5</v>
      </c>
      <c r="F35" s="31">
        <v>4</v>
      </c>
      <c r="G35" s="31">
        <v>0</v>
      </c>
      <c r="H35" s="42">
        <f t="shared" si="0"/>
        <v>2.4705882352941178</v>
      </c>
    </row>
    <row r="36" spans="1:8" ht="15.75" customHeight="1" x14ac:dyDescent="0.25">
      <c r="A36" s="39" t="s">
        <v>57</v>
      </c>
      <c r="B36" s="40" t="s">
        <v>98</v>
      </c>
      <c r="C36" s="31">
        <v>0</v>
      </c>
      <c r="D36" s="31">
        <v>4</v>
      </c>
      <c r="E36" s="31">
        <v>5</v>
      </c>
      <c r="F36" s="31">
        <v>7</v>
      </c>
      <c r="G36" s="31">
        <v>1</v>
      </c>
      <c r="H36" s="42">
        <f t="shared" si="0"/>
        <v>3.2941176470588234</v>
      </c>
    </row>
    <row r="37" spans="1:8" ht="15.75" customHeight="1" x14ac:dyDescent="0.25">
      <c r="A37" s="39" t="s">
        <v>58</v>
      </c>
      <c r="B37" s="40" t="s">
        <v>91</v>
      </c>
      <c r="C37" s="31">
        <v>0</v>
      </c>
      <c r="D37" s="31">
        <v>2</v>
      </c>
      <c r="E37" s="31">
        <v>4</v>
      </c>
      <c r="F37" s="31">
        <v>11</v>
      </c>
      <c r="G37" s="31">
        <v>0</v>
      </c>
      <c r="H37" s="42">
        <f t="shared" si="0"/>
        <v>3.5294117647058822</v>
      </c>
    </row>
    <row r="38" spans="1:8" ht="15.75" customHeight="1" x14ac:dyDescent="0.25">
      <c r="A38" s="39" t="s">
        <v>59</v>
      </c>
      <c r="B38" s="40" t="s">
        <v>92</v>
      </c>
      <c r="C38" s="31">
        <v>1</v>
      </c>
      <c r="D38" s="31">
        <v>5</v>
      </c>
      <c r="E38" s="31">
        <v>3</v>
      </c>
      <c r="F38" s="31">
        <v>7</v>
      </c>
      <c r="G38" s="31">
        <v>1</v>
      </c>
      <c r="H38" s="42">
        <f t="shared" si="0"/>
        <v>3.1176470588235294</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1</v>
      </c>
      <c r="D40" s="31">
        <v>4</v>
      </c>
      <c r="E40" s="31">
        <v>5</v>
      </c>
      <c r="F40" s="31">
        <v>7</v>
      </c>
      <c r="G40" s="31">
        <v>0</v>
      </c>
      <c r="H40" s="42">
        <f t="shared" si="0"/>
        <v>3.0588235294117645</v>
      </c>
    </row>
    <row r="41" spans="1:8" ht="15.75" customHeight="1" x14ac:dyDescent="0.25">
      <c r="A41" s="39" t="s">
        <v>61</v>
      </c>
      <c r="B41" s="40" t="s">
        <v>94</v>
      </c>
      <c r="C41" s="31">
        <v>1</v>
      </c>
      <c r="D41" s="31">
        <v>2</v>
      </c>
      <c r="E41" s="31">
        <v>4</v>
      </c>
      <c r="F41" s="31">
        <v>10</v>
      </c>
      <c r="G41" s="31">
        <v>0</v>
      </c>
      <c r="H41" s="42">
        <f t="shared" si="0"/>
        <v>3.3529411764705883</v>
      </c>
    </row>
    <row r="42" spans="1:8" ht="15.75" customHeight="1" x14ac:dyDescent="0.25">
      <c r="A42" s="39" t="s">
        <v>62</v>
      </c>
      <c r="B42" s="40" t="s">
        <v>95</v>
      </c>
      <c r="C42" s="31">
        <v>2</v>
      </c>
      <c r="D42" s="31">
        <v>1</v>
      </c>
      <c r="E42" s="31">
        <v>4</v>
      </c>
      <c r="F42" s="31">
        <v>10</v>
      </c>
      <c r="G42" s="31">
        <v>0</v>
      </c>
      <c r="H42" s="42">
        <f t="shared" si="0"/>
        <v>3.2941176470588234</v>
      </c>
    </row>
    <row r="43" spans="1:8" ht="15.75" customHeight="1" x14ac:dyDescent="0.25">
      <c r="A43" s="39" t="s">
        <v>63</v>
      </c>
      <c r="B43" s="40" t="s">
        <v>96</v>
      </c>
      <c r="C43" s="31">
        <v>1</v>
      </c>
      <c r="D43" s="31">
        <v>1</v>
      </c>
      <c r="E43" s="31">
        <v>4</v>
      </c>
      <c r="F43" s="31">
        <v>10</v>
      </c>
      <c r="G43" s="31">
        <v>1</v>
      </c>
      <c r="H43" s="42">
        <f t="shared" si="0"/>
        <v>3.5294117647058822</v>
      </c>
    </row>
    <row r="44" spans="1:8" ht="15.75" customHeight="1" x14ac:dyDescent="0.25">
      <c r="A44" s="39" t="s">
        <v>64</v>
      </c>
      <c r="B44" s="40" t="s">
        <v>97</v>
      </c>
      <c r="C44" s="31">
        <v>0</v>
      </c>
      <c r="D44" s="31">
        <v>3</v>
      </c>
      <c r="E44" s="31">
        <v>5</v>
      </c>
      <c r="F44" s="31">
        <v>7</v>
      </c>
      <c r="G44" s="31">
        <v>2</v>
      </c>
      <c r="H44" s="42">
        <f t="shared" si="0"/>
        <v>3.4705882352941178</v>
      </c>
    </row>
  </sheetData>
  <mergeCells count="17">
    <mergeCell ref="A5:B5"/>
    <mergeCell ref="C5:H5"/>
    <mergeCell ref="A1:B1"/>
    <mergeCell ref="A29:B29"/>
    <mergeCell ref="C29:H29"/>
    <mergeCell ref="A2:H2"/>
    <mergeCell ref="A3:B3"/>
    <mergeCell ref="H3:H4"/>
    <mergeCell ref="A4:B4"/>
    <mergeCell ref="A39:B39"/>
    <mergeCell ref="C39:H39"/>
    <mergeCell ref="A13:B13"/>
    <mergeCell ref="C13:H13"/>
    <mergeCell ref="A18:B18"/>
    <mergeCell ref="C18:H18"/>
    <mergeCell ref="A23:B23"/>
    <mergeCell ref="C23:H23"/>
  </mergeCells>
  <hyperlinks>
    <hyperlink ref="A1" r:id="rId1" location="Dropdown_Menu!A1" xr:uid="{00000000-0004-0000-1600-000000000000}"/>
    <hyperlink ref="A1:B1" r:id="rId2" location="Dropdown_Menu!A1" display="Back to Dropdown Menu" xr:uid="{00000000-0004-0000-1600-000001000000}"/>
  </hyperlinks>
  <pageMargins left="0.37" right="0.31496062992125984" top="0.39370078740157483" bottom="0.27559055118110237" header="0.39370078740157483" footer="0.31496062992125984"/>
  <pageSetup paperSize="9" scale="83"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686</v>
      </c>
      <c r="B2" s="113"/>
      <c r="C2" s="113"/>
      <c r="D2" s="113"/>
      <c r="E2" s="113"/>
      <c r="F2" s="113"/>
      <c r="G2" s="113"/>
      <c r="H2" s="114"/>
    </row>
    <row r="3" spans="1:8" s="38" customFormat="1" x14ac:dyDescent="0.3">
      <c r="A3" s="104"/>
      <c r="B3" s="105"/>
      <c r="C3" s="50" t="s">
        <v>99</v>
      </c>
      <c r="D3" s="50" t="s">
        <v>100</v>
      </c>
      <c r="E3" s="50" t="s">
        <v>101</v>
      </c>
      <c r="F3" s="50" t="s">
        <v>102</v>
      </c>
      <c r="G3" s="50" t="s">
        <v>103</v>
      </c>
      <c r="H3" s="115" t="s">
        <v>104</v>
      </c>
    </row>
    <row r="4" spans="1:8" s="38" customForma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v>
      </c>
      <c r="D6" s="31">
        <v>3</v>
      </c>
      <c r="E6" s="31">
        <v>8</v>
      </c>
      <c r="F6" s="31">
        <v>10</v>
      </c>
      <c r="G6" s="31">
        <v>6</v>
      </c>
      <c r="H6" s="42">
        <f>((1*C6)+(2*D6)+(3*E6)+(4*F6)+(5*G6))/28</f>
        <v>3.6071428571428572</v>
      </c>
    </row>
    <row r="7" spans="1:8" ht="15.75" customHeight="1" x14ac:dyDescent="0.25">
      <c r="A7" s="39" t="s">
        <v>32</v>
      </c>
      <c r="B7" s="40" t="s">
        <v>66</v>
      </c>
      <c r="C7" s="31">
        <v>2</v>
      </c>
      <c r="D7" s="31">
        <v>3</v>
      </c>
      <c r="E7" s="31">
        <v>9</v>
      </c>
      <c r="F7" s="31">
        <v>6</v>
      </c>
      <c r="G7" s="31">
        <v>8</v>
      </c>
      <c r="H7" s="42">
        <f t="shared" ref="H7:H44" si="0">((1*C7)+(2*D7)+(3*E7)+(4*F7)+(5*G7))/28</f>
        <v>3.5357142857142856</v>
      </c>
    </row>
    <row r="8" spans="1:8" ht="15.75" customHeight="1" x14ac:dyDescent="0.25">
      <c r="A8" s="39" t="s">
        <v>33</v>
      </c>
      <c r="B8" s="40" t="s">
        <v>67</v>
      </c>
      <c r="C8" s="31">
        <v>2</v>
      </c>
      <c r="D8" s="31">
        <v>4</v>
      </c>
      <c r="E8" s="31">
        <v>8</v>
      </c>
      <c r="F8" s="31">
        <v>9</v>
      </c>
      <c r="G8" s="31">
        <v>5</v>
      </c>
      <c r="H8" s="42">
        <f t="shared" si="0"/>
        <v>3.3928571428571428</v>
      </c>
    </row>
    <row r="9" spans="1:8" ht="15.75" customHeight="1" x14ac:dyDescent="0.25">
      <c r="A9" s="39" t="s">
        <v>34</v>
      </c>
      <c r="B9" s="40" t="s">
        <v>68</v>
      </c>
      <c r="C9" s="31">
        <v>1</v>
      </c>
      <c r="D9" s="31">
        <v>6</v>
      </c>
      <c r="E9" s="31">
        <v>11</v>
      </c>
      <c r="F9" s="31">
        <v>6</v>
      </c>
      <c r="G9" s="31">
        <v>4</v>
      </c>
      <c r="H9" s="42">
        <f t="shared" si="0"/>
        <v>3.2142857142857144</v>
      </c>
    </row>
    <row r="10" spans="1:8" ht="15.75" customHeight="1" x14ac:dyDescent="0.25">
      <c r="A10" s="39" t="s">
        <v>35</v>
      </c>
      <c r="B10" s="40" t="s">
        <v>69</v>
      </c>
      <c r="C10" s="31">
        <v>3</v>
      </c>
      <c r="D10" s="31">
        <v>4</v>
      </c>
      <c r="E10" s="31">
        <v>10</v>
      </c>
      <c r="F10" s="31">
        <v>8</v>
      </c>
      <c r="G10" s="31">
        <v>3</v>
      </c>
      <c r="H10" s="42">
        <f t="shared" si="0"/>
        <v>3.1428571428571428</v>
      </c>
    </row>
    <row r="11" spans="1:8" ht="15.75" customHeight="1" x14ac:dyDescent="0.25">
      <c r="A11" s="39" t="s">
        <v>36</v>
      </c>
      <c r="B11" s="40" t="s">
        <v>70</v>
      </c>
      <c r="C11" s="31">
        <v>0</v>
      </c>
      <c r="D11" s="31">
        <v>2</v>
      </c>
      <c r="E11" s="31">
        <v>6</v>
      </c>
      <c r="F11" s="31">
        <v>14</v>
      </c>
      <c r="G11" s="31">
        <v>6</v>
      </c>
      <c r="H11" s="42">
        <f t="shared" si="0"/>
        <v>3.8571428571428572</v>
      </c>
    </row>
    <row r="12" spans="1:8" ht="15.75" customHeight="1" x14ac:dyDescent="0.25">
      <c r="A12" s="39" t="s">
        <v>37</v>
      </c>
      <c r="B12" s="40" t="s">
        <v>71</v>
      </c>
      <c r="C12" s="31">
        <v>1</v>
      </c>
      <c r="D12" s="31">
        <v>10</v>
      </c>
      <c r="E12" s="31">
        <v>9</v>
      </c>
      <c r="F12" s="31">
        <v>5</v>
      </c>
      <c r="G12" s="31">
        <v>3</v>
      </c>
      <c r="H12" s="42">
        <f t="shared" si="0"/>
        <v>2.9642857142857144</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3</v>
      </c>
      <c r="D14" s="31">
        <v>3</v>
      </c>
      <c r="E14" s="31">
        <v>6</v>
      </c>
      <c r="F14" s="31">
        <v>10</v>
      </c>
      <c r="G14" s="31">
        <v>6</v>
      </c>
      <c r="H14" s="42">
        <f t="shared" si="0"/>
        <v>3.4642857142857144</v>
      </c>
    </row>
    <row r="15" spans="1:8" ht="15.75" customHeight="1" x14ac:dyDescent="0.25">
      <c r="A15" s="39" t="s">
        <v>39</v>
      </c>
      <c r="B15" s="40" t="s">
        <v>73</v>
      </c>
      <c r="C15" s="31">
        <v>2</v>
      </c>
      <c r="D15" s="31">
        <v>5</v>
      </c>
      <c r="E15" s="31">
        <v>5</v>
      </c>
      <c r="F15" s="31">
        <v>12</v>
      </c>
      <c r="G15" s="31">
        <v>4</v>
      </c>
      <c r="H15" s="42">
        <f t="shared" si="0"/>
        <v>3.3928571428571428</v>
      </c>
    </row>
    <row r="16" spans="1:8" ht="15.75" customHeight="1" x14ac:dyDescent="0.25">
      <c r="A16" s="39" t="s">
        <v>40</v>
      </c>
      <c r="B16" s="40" t="s">
        <v>74</v>
      </c>
      <c r="C16" s="31">
        <v>3</v>
      </c>
      <c r="D16" s="31">
        <v>7</v>
      </c>
      <c r="E16" s="31">
        <v>3</v>
      </c>
      <c r="F16" s="31">
        <v>12</v>
      </c>
      <c r="G16" s="31">
        <v>3</v>
      </c>
      <c r="H16" s="42">
        <f t="shared" si="0"/>
        <v>3.1785714285714284</v>
      </c>
    </row>
    <row r="17" spans="1:8" ht="15.75" customHeight="1" x14ac:dyDescent="0.25">
      <c r="A17" s="39" t="s">
        <v>41</v>
      </c>
      <c r="B17" s="40" t="s">
        <v>75</v>
      </c>
      <c r="C17" s="31">
        <v>3</v>
      </c>
      <c r="D17" s="31">
        <v>3</v>
      </c>
      <c r="E17" s="31">
        <v>7</v>
      </c>
      <c r="F17" s="31">
        <v>11</v>
      </c>
      <c r="G17" s="31">
        <v>4</v>
      </c>
      <c r="H17" s="42">
        <f t="shared" si="0"/>
        <v>3.3571428571428572</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3</v>
      </c>
      <c r="D19" s="31">
        <v>5</v>
      </c>
      <c r="E19" s="31">
        <v>9</v>
      </c>
      <c r="F19" s="31">
        <v>6</v>
      </c>
      <c r="G19" s="31">
        <v>5</v>
      </c>
      <c r="H19" s="42">
        <f t="shared" si="0"/>
        <v>3.1785714285714284</v>
      </c>
    </row>
    <row r="20" spans="1:8" ht="15.75" customHeight="1" x14ac:dyDescent="0.25">
      <c r="A20" s="39" t="s">
        <v>43</v>
      </c>
      <c r="B20" s="40" t="s">
        <v>77</v>
      </c>
      <c r="C20" s="31">
        <v>2</v>
      </c>
      <c r="D20" s="31">
        <v>2</v>
      </c>
      <c r="E20" s="31">
        <v>14</v>
      </c>
      <c r="F20" s="31">
        <v>6</v>
      </c>
      <c r="G20" s="31">
        <v>4</v>
      </c>
      <c r="H20" s="42">
        <f t="shared" si="0"/>
        <v>3.2857142857142856</v>
      </c>
    </row>
    <row r="21" spans="1:8" ht="15.75" customHeight="1" x14ac:dyDescent="0.25">
      <c r="A21" s="39" t="s">
        <v>44</v>
      </c>
      <c r="B21" s="40" t="s">
        <v>78</v>
      </c>
      <c r="C21" s="31">
        <v>1</v>
      </c>
      <c r="D21" s="31">
        <v>0</v>
      </c>
      <c r="E21" s="31">
        <v>3</v>
      </c>
      <c r="F21" s="31">
        <v>10</v>
      </c>
      <c r="G21" s="31">
        <v>14</v>
      </c>
      <c r="H21" s="42">
        <f t="shared" si="0"/>
        <v>4.2857142857142856</v>
      </c>
    </row>
    <row r="22" spans="1:8" ht="15.75" customHeight="1" x14ac:dyDescent="0.25">
      <c r="A22" s="39" t="s">
        <v>45</v>
      </c>
      <c r="B22" s="40" t="s">
        <v>79</v>
      </c>
      <c r="C22" s="31">
        <v>1</v>
      </c>
      <c r="D22" s="31">
        <v>2</v>
      </c>
      <c r="E22" s="31">
        <v>7</v>
      </c>
      <c r="F22" s="31">
        <v>8</v>
      </c>
      <c r="G22" s="31">
        <v>10</v>
      </c>
      <c r="H22" s="42">
        <f t="shared" si="0"/>
        <v>3.8571428571428572</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v>
      </c>
      <c r="D24" s="31">
        <v>3</v>
      </c>
      <c r="E24" s="31">
        <v>5</v>
      </c>
      <c r="F24" s="31">
        <v>12</v>
      </c>
      <c r="G24" s="31">
        <v>6</v>
      </c>
      <c r="H24" s="42">
        <f t="shared" si="0"/>
        <v>3.6071428571428572</v>
      </c>
    </row>
    <row r="25" spans="1:8" ht="15.75" customHeight="1" x14ac:dyDescent="0.25">
      <c r="A25" s="39" t="s">
        <v>47</v>
      </c>
      <c r="B25" s="40" t="s">
        <v>81</v>
      </c>
      <c r="C25" s="31">
        <v>1</v>
      </c>
      <c r="D25" s="31">
        <v>1</v>
      </c>
      <c r="E25" s="31">
        <v>4</v>
      </c>
      <c r="F25" s="31">
        <v>13</v>
      </c>
      <c r="G25" s="31">
        <v>9</v>
      </c>
      <c r="H25" s="42">
        <f t="shared" si="0"/>
        <v>4</v>
      </c>
    </row>
    <row r="26" spans="1:8" ht="15.75" customHeight="1" x14ac:dyDescent="0.25">
      <c r="A26" s="39" t="s">
        <v>48</v>
      </c>
      <c r="B26" s="40" t="s">
        <v>82</v>
      </c>
      <c r="C26" s="31">
        <v>2</v>
      </c>
      <c r="D26" s="31">
        <v>2</v>
      </c>
      <c r="E26" s="31">
        <v>9</v>
      </c>
      <c r="F26" s="31">
        <v>10</v>
      </c>
      <c r="G26" s="31">
        <v>5</v>
      </c>
      <c r="H26" s="42">
        <f t="shared" si="0"/>
        <v>3.5</v>
      </c>
    </row>
    <row r="27" spans="1:8" ht="15.75" customHeight="1" x14ac:dyDescent="0.25">
      <c r="A27" s="39" t="s">
        <v>49</v>
      </c>
      <c r="B27" s="40" t="s">
        <v>83</v>
      </c>
      <c r="C27" s="31">
        <v>2</v>
      </c>
      <c r="D27" s="31">
        <v>0</v>
      </c>
      <c r="E27" s="31">
        <v>13</v>
      </c>
      <c r="F27" s="31">
        <v>8</v>
      </c>
      <c r="G27" s="31">
        <v>5</v>
      </c>
      <c r="H27" s="42">
        <f t="shared" si="0"/>
        <v>3.5</v>
      </c>
    </row>
    <row r="28" spans="1:8" ht="15.75" customHeight="1" x14ac:dyDescent="0.25">
      <c r="A28" s="39" t="s">
        <v>50</v>
      </c>
      <c r="B28" s="40" t="s">
        <v>84</v>
      </c>
      <c r="C28" s="31">
        <v>4</v>
      </c>
      <c r="D28" s="31">
        <v>2</v>
      </c>
      <c r="E28" s="31">
        <v>8</v>
      </c>
      <c r="F28" s="31">
        <v>6</v>
      </c>
      <c r="G28" s="31">
        <v>8</v>
      </c>
      <c r="H28" s="42">
        <f t="shared" si="0"/>
        <v>3.4285714285714284</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v>
      </c>
      <c r="D30" s="31">
        <v>1</v>
      </c>
      <c r="E30" s="31">
        <v>4</v>
      </c>
      <c r="F30" s="31">
        <v>11</v>
      </c>
      <c r="G30" s="31">
        <v>11</v>
      </c>
      <c r="H30" s="42">
        <f t="shared" si="0"/>
        <v>4.0714285714285712</v>
      </c>
    </row>
    <row r="31" spans="1:8" ht="15.75" customHeight="1" x14ac:dyDescent="0.25">
      <c r="A31" s="39" t="s">
        <v>52</v>
      </c>
      <c r="B31" s="40" t="s">
        <v>86</v>
      </c>
      <c r="C31" s="31">
        <v>12</v>
      </c>
      <c r="D31" s="31">
        <v>5</v>
      </c>
      <c r="E31" s="31">
        <v>6</v>
      </c>
      <c r="F31" s="31">
        <v>2</v>
      </c>
      <c r="G31" s="31">
        <v>3</v>
      </c>
      <c r="H31" s="42">
        <f t="shared" si="0"/>
        <v>2.25</v>
      </c>
    </row>
    <row r="32" spans="1:8" ht="15.75" customHeight="1" x14ac:dyDescent="0.25">
      <c r="A32" s="39" t="s">
        <v>53</v>
      </c>
      <c r="B32" s="40" t="s">
        <v>87</v>
      </c>
      <c r="C32" s="31">
        <v>6</v>
      </c>
      <c r="D32" s="31">
        <v>4</v>
      </c>
      <c r="E32" s="31">
        <v>7</v>
      </c>
      <c r="F32" s="31">
        <v>5</v>
      </c>
      <c r="G32" s="31">
        <v>6</v>
      </c>
      <c r="H32" s="42">
        <f t="shared" si="0"/>
        <v>3.0357142857142856</v>
      </c>
    </row>
    <row r="33" spans="1:8" ht="15.75" customHeight="1" x14ac:dyDescent="0.25">
      <c r="A33" s="39" t="s">
        <v>54</v>
      </c>
      <c r="B33" s="40" t="s">
        <v>88</v>
      </c>
      <c r="C33" s="31">
        <v>0</v>
      </c>
      <c r="D33" s="31">
        <v>2</v>
      </c>
      <c r="E33" s="31">
        <v>3</v>
      </c>
      <c r="F33" s="31">
        <v>7</v>
      </c>
      <c r="G33" s="31">
        <v>16</v>
      </c>
      <c r="H33" s="42">
        <f t="shared" si="0"/>
        <v>4.3214285714285712</v>
      </c>
    </row>
    <row r="34" spans="1:8" ht="15.75" customHeight="1" x14ac:dyDescent="0.25">
      <c r="A34" s="39" t="s">
        <v>55</v>
      </c>
      <c r="B34" s="40" t="s">
        <v>89</v>
      </c>
      <c r="C34" s="31">
        <v>3</v>
      </c>
      <c r="D34" s="31">
        <v>5</v>
      </c>
      <c r="E34" s="31">
        <v>8</v>
      </c>
      <c r="F34" s="31">
        <v>7</v>
      </c>
      <c r="G34" s="31">
        <v>5</v>
      </c>
      <c r="H34" s="42">
        <f t="shared" si="0"/>
        <v>3.2142857142857144</v>
      </c>
    </row>
    <row r="35" spans="1:8" ht="15.75" customHeight="1" x14ac:dyDescent="0.25">
      <c r="A35" s="39" t="s">
        <v>56</v>
      </c>
      <c r="B35" s="40" t="s">
        <v>90</v>
      </c>
      <c r="C35" s="31">
        <v>10</v>
      </c>
      <c r="D35" s="31">
        <v>5</v>
      </c>
      <c r="E35" s="31">
        <v>6</v>
      </c>
      <c r="F35" s="31">
        <v>3</v>
      </c>
      <c r="G35" s="31">
        <v>4</v>
      </c>
      <c r="H35" s="42">
        <f t="shared" si="0"/>
        <v>2.5</v>
      </c>
    </row>
    <row r="36" spans="1:8" ht="15.75" customHeight="1" x14ac:dyDescent="0.25">
      <c r="A36" s="39" t="s">
        <v>57</v>
      </c>
      <c r="B36" s="40" t="s">
        <v>98</v>
      </c>
      <c r="C36" s="31">
        <v>2</v>
      </c>
      <c r="D36" s="31">
        <v>5</v>
      </c>
      <c r="E36" s="31">
        <v>6</v>
      </c>
      <c r="F36" s="31">
        <v>8</v>
      </c>
      <c r="G36" s="31">
        <v>6</v>
      </c>
      <c r="H36" s="42">
        <f t="shared" si="0"/>
        <v>3.2857142857142856</v>
      </c>
    </row>
    <row r="37" spans="1:8" ht="15.75" customHeight="1" x14ac:dyDescent="0.25">
      <c r="A37" s="39" t="s">
        <v>58</v>
      </c>
      <c r="B37" s="40" t="s">
        <v>91</v>
      </c>
      <c r="C37" s="31">
        <v>6</v>
      </c>
      <c r="D37" s="31">
        <v>3</v>
      </c>
      <c r="E37" s="31">
        <v>8</v>
      </c>
      <c r="F37" s="31">
        <v>7</v>
      </c>
      <c r="G37" s="31">
        <v>4</v>
      </c>
      <c r="H37" s="42">
        <f t="shared" si="0"/>
        <v>3</v>
      </c>
    </row>
    <row r="38" spans="1:8" ht="15.75" customHeight="1" x14ac:dyDescent="0.25">
      <c r="A38" s="39" t="s">
        <v>59</v>
      </c>
      <c r="B38" s="40" t="s">
        <v>92</v>
      </c>
      <c r="C38" s="31">
        <v>7</v>
      </c>
      <c r="D38" s="31">
        <v>6</v>
      </c>
      <c r="E38" s="31">
        <v>7</v>
      </c>
      <c r="F38" s="31">
        <v>4</v>
      </c>
      <c r="G38" s="31">
        <v>4</v>
      </c>
      <c r="H38" s="42">
        <f t="shared" si="0"/>
        <v>2.7142857142857144</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4</v>
      </c>
      <c r="D40" s="31">
        <v>1</v>
      </c>
      <c r="E40" s="31">
        <v>12</v>
      </c>
      <c r="F40" s="31">
        <v>5</v>
      </c>
      <c r="G40" s="31">
        <v>6</v>
      </c>
      <c r="H40" s="42">
        <f t="shared" si="0"/>
        <v>3.2857142857142856</v>
      </c>
    </row>
    <row r="41" spans="1:8" ht="15.75" customHeight="1" x14ac:dyDescent="0.25">
      <c r="A41" s="39" t="s">
        <v>61</v>
      </c>
      <c r="B41" s="40" t="s">
        <v>94</v>
      </c>
      <c r="C41" s="31">
        <v>4</v>
      </c>
      <c r="D41" s="31">
        <v>2</v>
      </c>
      <c r="E41" s="31">
        <v>8</v>
      </c>
      <c r="F41" s="31">
        <v>8</v>
      </c>
      <c r="G41" s="31">
        <v>6</v>
      </c>
      <c r="H41" s="42">
        <f t="shared" si="0"/>
        <v>3.3571428571428572</v>
      </c>
    </row>
    <row r="42" spans="1:8" ht="15.75" customHeight="1" x14ac:dyDescent="0.25">
      <c r="A42" s="39" t="s">
        <v>62</v>
      </c>
      <c r="B42" s="40" t="s">
        <v>95</v>
      </c>
      <c r="C42" s="31">
        <v>2</v>
      </c>
      <c r="D42" s="31">
        <v>2</v>
      </c>
      <c r="E42" s="31">
        <v>12</v>
      </c>
      <c r="F42" s="31">
        <v>8</v>
      </c>
      <c r="G42" s="31">
        <v>4</v>
      </c>
      <c r="H42" s="42">
        <f t="shared" si="0"/>
        <v>3.3571428571428572</v>
      </c>
    </row>
    <row r="43" spans="1:8" ht="15.75" customHeight="1" x14ac:dyDescent="0.25">
      <c r="A43" s="39" t="s">
        <v>63</v>
      </c>
      <c r="B43" s="40" t="s">
        <v>96</v>
      </c>
      <c r="C43" s="31">
        <v>1</v>
      </c>
      <c r="D43" s="31">
        <v>3</v>
      </c>
      <c r="E43" s="31">
        <v>7</v>
      </c>
      <c r="F43" s="31">
        <v>10</v>
      </c>
      <c r="G43" s="31">
        <v>7</v>
      </c>
      <c r="H43" s="42">
        <f t="shared" si="0"/>
        <v>3.6785714285714284</v>
      </c>
    </row>
    <row r="44" spans="1:8" ht="15.75" customHeight="1" x14ac:dyDescent="0.25">
      <c r="A44" s="39" t="s">
        <v>64</v>
      </c>
      <c r="B44" s="40" t="s">
        <v>97</v>
      </c>
      <c r="C44" s="31">
        <v>1</v>
      </c>
      <c r="D44" s="31">
        <v>3</v>
      </c>
      <c r="E44" s="31">
        <v>9</v>
      </c>
      <c r="F44" s="31">
        <v>9</v>
      </c>
      <c r="G44" s="31">
        <v>6</v>
      </c>
      <c r="H44" s="42">
        <f t="shared" si="0"/>
        <v>3.5714285714285716</v>
      </c>
    </row>
  </sheetData>
  <mergeCells count="17">
    <mergeCell ref="A5:B5"/>
    <mergeCell ref="C5:H5"/>
    <mergeCell ref="A1:B1"/>
    <mergeCell ref="A29:B29"/>
    <mergeCell ref="C29:H29"/>
    <mergeCell ref="A2:H2"/>
    <mergeCell ref="A3:B3"/>
    <mergeCell ref="H3:H4"/>
    <mergeCell ref="A4:B4"/>
    <mergeCell ref="A39:B39"/>
    <mergeCell ref="C39:H39"/>
    <mergeCell ref="A13:B13"/>
    <mergeCell ref="C13:H13"/>
    <mergeCell ref="A18:B18"/>
    <mergeCell ref="C18:H18"/>
    <mergeCell ref="A23:B23"/>
    <mergeCell ref="C23:H23"/>
  </mergeCells>
  <hyperlinks>
    <hyperlink ref="A1" r:id="rId1" location="Dropdown_Menu!A1" xr:uid="{00000000-0004-0000-1700-000000000000}"/>
    <hyperlink ref="A1:B1" r:id="rId2" location="Dropdown_Menu!A1" display="Back to Dropdown Menu" xr:uid="{00000000-0004-0000-1700-000001000000}"/>
  </hyperlinks>
  <pageMargins left="0.37" right="0.31496062992125984" top="0.39370078740157483" bottom="0.27559055118110237" header="0.39370078740157483" footer="0.31496062992125984"/>
  <pageSetup paperSize="9" scale="83"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249977111117893"/>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5.109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683</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3</v>
      </c>
      <c r="D6" s="31">
        <v>16</v>
      </c>
      <c r="E6" s="31">
        <v>68</v>
      </c>
      <c r="F6" s="31">
        <v>140</v>
      </c>
      <c r="G6" s="31">
        <v>77</v>
      </c>
      <c r="H6" s="42">
        <f>((1*C6)+(2*D6)+(3*E6)+(4*F6)+(5*G6))/304</f>
        <v>3.8947368421052633</v>
      </c>
    </row>
    <row r="7" spans="1:8" ht="15.75" customHeight="1" x14ac:dyDescent="0.25">
      <c r="A7" s="39" t="s">
        <v>32</v>
      </c>
      <c r="B7" s="40" t="s">
        <v>66</v>
      </c>
      <c r="C7" s="31">
        <v>11</v>
      </c>
      <c r="D7" s="31">
        <v>23</v>
      </c>
      <c r="E7" s="31">
        <v>58</v>
      </c>
      <c r="F7" s="31">
        <v>137</v>
      </c>
      <c r="G7" s="31">
        <v>75</v>
      </c>
      <c r="H7" s="42">
        <f t="shared" ref="H7:H44" si="0">((1*C7)+(2*D7)+(3*E7)+(4*F7)+(5*G7))/304</f>
        <v>3.7960526315789473</v>
      </c>
    </row>
    <row r="8" spans="1:8" ht="15.75" customHeight="1" x14ac:dyDescent="0.25">
      <c r="A8" s="39" t="s">
        <v>33</v>
      </c>
      <c r="B8" s="40" t="s">
        <v>67</v>
      </c>
      <c r="C8" s="31">
        <v>9</v>
      </c>
      <c r="D8" s="31">
        <v>15</v>
      </c>
      <c r="E8" s="31">
        <v>63</v>
      </c>
      <c r="F8" s="31">
        <v>148</v>
      </c>
      <c r="G8" s="31">
        <v>69</v>
      </c>
      <c r="H8" s="42">
        <f t="shared" si="0"/>
        <v>3.8322368421052633</v>
      </c>
    </row>
    <row r="9" spans="1:8" ht="15.75" customHeight="1" x14ac:dyDescent="0.25">
      <c r="A9" s="39" t="s">
        <v>34</v>
      </c>
      <c r="B9" s="40" t="s">
        <v>68</v>
      </c>
      <c r="C9" s="31">
        <v>18</v>
      </c>
      <c r="D9" s="31">
        <v>25</v>
      </c>
      <c r="E9" s="31">
        <v>91</v>
      </c>
      <c r="F9" s="31">
        <v>119</v>
      </c>
      <c r="G9" s="31">
        <v>51</v>
      </c>
      <c r="H9" s="42">
        <f t="shared" si="0"/>
        <v>3.5263157894736841</v>
      </c>
    </row>
    <row r="10" spans="1:8" ht="15.75" customHeight="1" x14ac:dyDescent="0.25">
      <c r="A10" s="39" t="s">
        <v>35</v>
      </c>
      <c r="B10" s="40" t="s">
        <v>69</v>
      </c>
      <c r="C10" s="31">
        <v>13</v>
      </c>
      <c r="D10" s="31">
        <v>31</v>
      </c>
      <c r="E10" s="31">
        <v>70</v>
      </c>
      <c r="F10" s="31">
        <v>136</v>
      </c>
      <c r="G10" s="31">
        <v>54</v>
      </c>
      <c r="H10" s="42">
        <f t="shared" si="0"/>
        <v>3.6151315789473686</v>
      </c>
    </row>
    <row r="11" spans="1:8" ht="15.75" customHeight="1" x14ac:dyDescent="0.25">
      <c r="A11" s="39" t="s">
        <v>36</v>
      </c>
      <c r="B11" s="40" t="s">
        <v>70</v>
      </c>
      <c r="C11" s="31">
        <v>13</v>
      </c>
      <c r="D11" s="31">
        <v>15</v>
      </c>
      <c r="E11" s="31">
        <v>53</v>
      </c>
      <c r="F11" s="31">
        <v>152</v>
      </c>
      <c r="G11" s="31">
        <v>71</v>
      </c>
      <c r="H11" s="42">
        <f t="shared" si="0"/>
        <v>3.8322368421052633</v>
      </c>
    </row>
    <row r="12" spans="1:8" ht="15.75" customHeight="1" x14ac:dyDescent="0.25">
      <c r="A12" s="39" t="s">
        <v>37</v>
      </c>
      <c r="B12" s="40" t="s">
        <v>71</v>
      </c>
      <c r="C12" s="31">
        <v>43</v>
      </c>
      <c r="D12" s="31">
        <v>33</v>
      </c>
      <c r="E12" s="31">
        <v>83</v>
      </c>
      <c r="F12" s="31">
        <v>98</v>
      </c>
      <c r="G12" s="31">
        <v>47</v>
      </c>
      <c r="H12" s="42">
        <f t="shared" si="0"/>
        <v>3.2401315789473686</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13</v>
      </c>
      <c r="D14" s="31">
        <v>18</v>
      </c>
      <c r="E14" s="31">
        <v>96</v>
      </c>
      <c r="F14" s="31">
        <v>132</v>
      </c>
      <c r="G14" s="31">
        <v>45</v>
      </c>
      <c r="H14" s="42">
        <f t="shared" si="0"/>
        <v>3.5855263157894739</v>
      </c>
    </row>
    <row r="15" spans="1:8" ht="15.75" customHeight="1" x14ac:dyDescent="0.25">
      <c r="A15" s="39" t="s">
        <v>39</v>
      </c>
      <c r="B15" s="40" t="s">
        <v>73</v>
      </c>
      <c r="C15" s="31">
        <v>19</v>
      </c>
      <c r="D15" s="31">
        <v>25</v>
      </c>
      <c r="E15" s="31">
        <v>78</v>
      </c>
      <c r="F15" s="31">
        <v>133</v>
      </c>
      <c r="G15" s="31">
        <v>49</v>
      </c>
      <c r="H15" s="42">
        <f t="shared" si="0"/>
        <v>3.5526315789473686</v>
      </c>
    </row>
    <row r="16" spans="1:8" ht="15.75" customHeight="1" x14ac:dyDescent="0.25">
      <c r="A16" s="39" t="s">
        <v>40</v>
      </c>
      <c r="B16" s="40" t="s">
        <v>74</v>
      </c>
      <c r="C16" s="31">
        <v>28</v>
      </c>
      <c r="D16" s="31">
        <v>29</v>
      </c>
      <c r="E16" s="31">
        <v>73</v>
      </c>
      <c r="F16" s="31">
        <v>125</v>
      </c>
      <c r="G16" s="31">
        <v>49</v>
      </c>
      <c r="H16" s="42">
        <f t="shared" si="0"/>
        <v>3.4539473684210527</v>
      </c>
    </row>
    <row r="17" spans="1:8" ht="15.75" customHeight="1" x14ac:dyDescent="0.25">
      <c r="A17" s="39" t="s">
        <v>41</v>
      </c>
      <c r="B17" s="40" t="s">
        <v>75</v>
      </c>
      <c r="C17" s="31">
        <v>19</v>
      </c>
      <c r="D17" s="31">
        <v>24</v>
      </c>
      <c r="E17" s="31">
        <v>103</v>
      </c>
      <c r="F17" s="31">
        <v>119</v>
      </c>
      <c r="G17" s="31">
        <v>39</v>
      </c>
      <c r="H17" s="42">
        <f t="shared" si="0"/>
        <v>3.4440789473684212</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16</v>
      </c>
      <c r="D19" s="31">
        <v>25</v>
      </c>
      <c r="E19" s="31">
        <v>81</v>
      </c>
      <c r="F19" s="31">
        <v>138</v>
      </c>
      <c r="G19" s="31">
        <v>44</v>
      </c>
      <c r="H19" s="42">
        <f t="shared" si="0"/>
        <v>3.5559210526315788</v>
      </c>
    </row>
    <row r="20" spans="1:8" ht="15.75" customHeight="1" x14ac:dyDescent="0.25">
      <c r="A20" s="39" t="s">
        <v>43</v>
      </c>
      <c r="B20" s="40" t="s">
        <v>77</v>
      </c>
      <c r="C20" s="31">
        <v>13</v>
      </c>
      <c r="D20" s="31">
        <v>29</v>
      </c>
      <c r="E20" s="31">
        <v>75</v>
      </c>
      <c r="F20" s="31">
        <v>141</v>
      </c>
      <c r="G20" s="31">
        <v>46</v>
      </c>
      <c r="H20" s="42">
        <f t="shared" si="0"/>
        <v>3.5855263157894739</v>
      </c>
    </row>
    <row r="21" spans="1:8" ht="15.75" customHeight="1" x14ac:dyDescent="0.25">
      <c r="A21" s="39" t="s">
        <v>44</v>
      </c>
      <c r="B21" s="40" t="s">
        <v>78</v>
      </c>
      <c r="C21" s="31">
        <v>12</v>
      </c>
      <c r="D21" s="31">
        <v>11</v>
      </c>
      <c r="E21" s="31">
        <v>56</v>
      </c>
      <c r="F21" s="31">
        <v>137</v>
      </c>
      <c r="G21" s="31">
        <v>88</v>
      </c>
      <c r="H21" s="42">
        <f t="shared" si="0"/>
        <v>3.9144736842105261</v>
      </c>
    </row>
    <row r="22" spans="1:8" ht="15.75" customHeight="1" x14ac:dyDescent="0.25">
      <c r="A22" s="39" t="s">
        <v>45</v>
      </c>
      <c r="B22" s="40" t="s">
        <v>79</v>
      </c>
      <c r="C22" s="31">
        <v>18</v>
      </c>
      <c r="D22" s="31">
        <v>9</v>
      </c>
      <c r="E22" s="31">
        <v>62</v>
      </c>
      <c r="F22" s="31">
        <v>134</v>
      </c>
      <c r="G22" s="31">
        <v>81</v>
      </c>
      <c r="H22" s="42">
        <f t="shared" si="0"/>
        <v>3.825657894736842</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20</v>
      </c>
      <c r="D24" s="31">
        <v>12</v>
      </c>
      <c r="E24" s="31">
        <v>52</v>
      </c>
      <c r="F24" s="31">
        <v>140</v>
      </c>
      <c r="G24" s="31">
        <v>80</v>
      </c>
      <c r="H24" s="42">
        <f t="shared" si="0"/>
        <v>3.8157894736842106</v>
      </c>
    </row>
    <row r="25" spans="1:8" ht="15.75" customHeight="1" x14ac:dyDescent="0.25">
      <c r="A25" s="39" t="s">
        <v>47</v>
      </c>
      <c r="B25" s="40" t="s">
        <v>81</v>
      </c>
      <c r="C25" s="31">
        <v>17</v>
      </c>
      <c r="D25" s="31">
        <v>18</v>
      </c>
      <c r="E25" s="31">
        <v>70</v>
      </c>
      <c r="F25" s="31">
        <v>141</v>
      </c>
      <c r="G25" s="31">
        <v>58</v>
      </c>
      <c r="H25" s="42">
        <f t="shared" si="0"/>
        <v>3.674342105263158</v>
      </c>
    </row>
    <row r="26" spans="1:8" ht="15.75" customHeight="1" x14ac:dyDescent="0.25">
      <c r="A26" s="39" t="s">
        <v>48</v>
      </c>
      <c r="B26" s="40" t="s">
        <v>82</v>
      </c>
      <c r="C26" s="31">
        <v>81</v>
      </c>
      <c r="D26" s="31">
        <v>42</v>
      </c>
      <c r="E26" s="31">
        <v>62</v>
      </c>
      <c r="F26" s="31">
        <v>80</v>
      </c>
      <c r="G26" s="31">
        <v>39</v>
      </c>
      <c r="H26" s="42">
        <f t="shared" si="0"/>
        <v>2.8486842105263159</v>
      </c>
    </row>
    <row r="27" spans="1:8" ht="15.75" customHeight="1" x14ac:dyDescent="0.25">
      <c r="A27" s="39" t="s">
        <v>49</v>
      </c>
      <c r="B27" s="40" t="s">
        <v>83</v>
      </c>
      <c r="C27" s="31">
        <v>29</v>
      </c>
      <c r="D27" s="31">
        <v>25</v>
      </c>
      <c r="E27" s="31">
        <v>118</v>
      </c>
      <c r="F27" s="31">
        <v>96</v>
      </c>
      <c r="G27" s="31">
        <v>36</v>
      </c>
      <c r="H27" s="42">
        <f t="shared" si="0"/>
        <v>3.2796052631578947</v>
      </c>
    </row>
    <row r="28" spans="1:8" ht="15.75" customHeight="1" x14ac:dyDescent="0.25">
      <c r="A28" s="39" t="s">
        <v>50</v>
      </c>
      <c r="B28" s="40" t="s">
        <v>84</v>
      </c>
      <c r="C28" s="31">
        <v>30</v>
      </c>
      <c r="D28" s="31">
        <v>19</v>
      </c>
      <c r="E28" s="31">
        <v>74</v>
      </c>
      <c r="F28" s="31">
        <v>113</v>
      </c>
      <c r="G28" s="31">
        <v>68</v>
      </c>
      <c r="H28" s="42">
        <f t="shared" si="0"/>
        <v>3.5592105263157894</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8</v>
      </c>
      <c r="D30" s="31">
        <v>7</v>
      </c>
      <c r="E30" s="31">
        <v>37</v>
      </c>
      <c r="F30" s="31">
        <v>141</v>
      </c>
      <c r="G30" s="31">
        <v>111</v>
      </c>
      <c r="H30" s="42">
        <f t="shared" si="0"/>
        <v>4.1184210526315788</v>
      </c>
    </row>
    <row r="31" spans="1:8" ht="15.75" customHeight="1" x14ac:dyDescent="0.25">
      <c r="A31" s="39" t="s">
        <v>52</v>
      </c>
      <c r="B31" s="40" t="s">
        <v>86</v>
      </c>
      <c r="C31" s="31">
        <v>86</v>
      </c>
      <c r="D31" s="31">
        <v>45</v>
      </c>
      <c r="E31" s="31">
        <v>65</v>
      </c>
      <c r="F31" s="31">
        <v>76</v>
      </c>
      <c r="G31" s="31">
        <v>32</v>
      </c>
      <c r="H31" s="42">
        <f t="shared" si="0"/>
        <v>2.7467105263157894</v>
      </c>
    </row>
    <row r="32" spans="1:8" ht="15.75" customHeight="1" x14ac:dyDescent="0.25">
      <c r="A32" s="39" t="s">
        <v>53</v>
      </c>
      <c r="B32" s="40" t="s">
        <v>87</v>
      </c>
      <c r="C32" s="31">
        <v>40</v>
      </c>
      <c r="D32" s="31">
        <v>42</v>
      </c>
      <c r="E32" s="31">
        <v>80</v>
      </c>
      <c r="F32" s="31">
        <v>92</v>
      </c>
      <c r="G32" s="31">
        <v>50</v>
      </c>
      <c r="H32" s="42">
        <f t="shared" si="0"/>
        <v>3.2302631578947367</v>
      </c>
    </row>
    <row r="33" spans="1:8" ht="15.75" customHeight="1" x14ac:dyDescent="0.25">
      <c r="A33" s="39" t="s">
        <v>54</v>
      </c>
      <c r="B33" s="40" t="s">
        <v>88</v>
      </c>
      <c r="C33" s="31">
        <v>2</v>
      </c>
      <c r="D33" s="31">
        <v>5</v>
      </c>
      <c r="E33" s="31">
        <v>41</v>
      </c>
      <c r="F33" s="31">
        <v>124</v>
      </c>
      <c r="G33" s="31">
        <v>132</v>
      </c>
      <c r="H33" s="42">
        <f t="shared" si="0"/>
        <v>4.2467105263157894</v>
      </c>
    </row>
    <row r="34" spans="1:8" ht="15.75" customHeight="1" x14ac:dyDescent="0.25">
      <c r="A34" s="39" t="s">
        <v>55</v>
      </c>
      <c r="B34" s="40" t="s">
        <v>89</v>
      </c>
      <c r="C34" s="31">
        <v>35</v>
      </c>
      <c r="D34" s="31">
        <v>27</v>
      </c>
      <c r="E34" s="31">
        <v>82</v>
      </c>
      <c r="F34" s="31">
        <v>106</v>
      </c>
      <c r="G34" s="31">
        <v>54</v>
      </c>
      <c r="H34" s="42">
        <f t="shared" si="0"/>
        <v>3.3848684210526314</v>
      </c>
    </row>
    <row r="35" spans="1:8" ht="15.75" customHeight="1" x14ac:dyDescent="0.25">
      <c r="A35" s="39" t="s">
        <v>56</v>
      </c>
      <c r="B35" s="40" t="s">
        <v>90</v>
      </c>
      <c r="C35" s="31">
        <v>81</v>
      </c>
      <c r="D35" s="31">
        <v>45</v>
      </c>
      <c r="E35" s="31">
        <v>72</v>
      </c>
      <c r="F35" s="31">
        <v>67</v>
      </c>
      <c r="G35" s="31">
        <v>39</v>
      </c>
      <c r="H35" s="42">
        <f t="shared" si="0"/>
        <v>2.7960526315789473</v>
      </c>
    </row>
    <row r="36" spans="1:8" ht="15.75" customHeight="1" x14ac:dyDescent="0.25">
      <c r="A36" s="39" t="s">
        <v>57</v>
      </c>
      <c r="B36" s="40" t="s">
        <v>98</v>
      </c>
      <c r="C36" s="31">
        <v>18</v>
      </c>
      <c r="D36" s="31">
        <v>18</v>
      </c>
      <c r="E36" s="31">
        <v>80</v>
      </c>
      <c r="F36" s="31">
        <v>130</v>
      </c>
      <c r="G36" s="31">
        <v>58</v>
      </c>
      <c r="H36" s="42">
        <f t="shared" si="0"/>
        <v>3.6315789473684212</v>
      </c>
    </row>
    <row r="37" spans="1:8" ht="15.75" customHeight="1" x14ac:dyDescent="0.25">
      <c r="A37" s="39" t="s">
        <v>58</v>
      </c>
      <c r="B37" s="40" t="s">
        <v>91</v>
      </c>
      <c r="C37" s="31">
        <v>22</v>
      </c>
      <c r="D37" s="31">
        <v>25</v>
      </c>
      <c r="E37" s="31">
        <v>93</v>
      </c>
      <c r="F37" s="31">
        <v>124</v>
      </c>
      <c r="G37" s="31">
        <v>40</v>
      </c>
      <c r="H37" s="42">
        <f t="shared" si="0"/>
        <v>3.4440789473684212</v>
      </c>
    </row>
    <row r="38" spans="1:8" ht="15.75" customHeight="1" x14ac:dyDescent="0.25">
      <c r="A38" s="39" t="s">
        <v>59</v>
      </c>
      <c r="B38" s="40" t="s">
        <v>92</v>
      </c>
      <c r="C38" s="31">
        <v>40</v>
      </c>
      <c r="D38" s="31">
        <v>26</v>
      </c>
      <c r="E38" s="31">
        <v>96</v>
      </c>
      <c r="F38" s="31">
        <v>103</v>
      </c>
      <c r="G38" s="31">
        <v>39</v>
      </c>
      <c r="H38" s="42">
        <f t="shared" si="0"/>
        <v>3.2467105263157894</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23</v>
      </c>
      <c r="D40" s="31">
        <v>19</v>
      </c>
      <c r="E40" s="31">
        <v>93</v>
      </c>
      <c r="F40" s="31">
        <v>118</v>
      </c>
      <c r="G40" s="31">
        <v>51</v>
      </c>
      <c r="H40" s="42">
        <f t="shared" si="0"/>
        <v>3.5098684210526314</v>
      </c>
    </row>
    <row r="41" spans="1:8" ht="15.75" customHeight="1" x14ac:dyDescent="0.25">
      <c r="A41" s="39" t="s">
        <v>61</v>
      </c>
      <c r="B41" s="40" t="s">
        <v>94</v>
      </c>
      <c r="C41" s="31">
        <v>18</v>
      </c>
      <c r="D41" s="31">
        <v>22</v>
      </c>
      <c r="E41" s="31">
        <v>100</v>
      </c>
      <c r="F41" s="31">
        <v>124</v>
      </c>
      <c r="G41" s="31">
        <v>40</v>
      </c>
      <c r="H41" s="42">
        <f t="shared" si="0"/>
        <v>3.4802631578947367</v>
      </c>
    </row>
    <row r="42" spans="1:8" ht="15.75" customHeight="1" x14ac:dyDescent="0.25">
      <c r="A42" s="39" t="s">
        <v>62</v>
      </c>
      <c r="B42" s="40" t="s">
        <v>95</v>
      </c>
      <c r="C42" s="31">
        <v>19</v>
      </c>
      <c r="D42" s="31">
        <v>15</v>
      </c>
      <c r="E42" s="31">
        <v>108</v>
      </c>
      <c r="F42" s="31">
        <v>117</v>
      </c>
      <c r="G42" s="31">
        <v>45</v>
      </c>
      <c r="H42" s="42">
        <f t="shared" si="0"/>
        <v>3.5065789473684212</v>
      </c>
    </row>
    <row r="43" spans="1:8" ht="15.75" customHeight="1" x14ac:dyDescent="0.25">
      <c r="A43" s="39" t="s">
        <v>63</v>
      </c>
      <c r="B43" s="40" t="s">
        <v>96</v>
      </c>
      <c r="C43" s="31">
        <v>21</v>
      </c>
      <c r="D43" s="31">
        <v>21</v>
      </c>
      <c r="E43" s="31">
        <v>70</v>
      </c>
      <c r="F43" s="31">
        <v>134</v>
      </c>
      <c r="G43" s="31">
        <v>58</v>
      </c>
      <c r="H43" s="42">
        <f t="shared" si="0"/>
        <v>3.6151315789473686</v>
      </c>
    </row>
    <row r="44" spans="1:8" ht="15.75" customHeight="1" x14ac:dyDescent="0.25">
      <c r="A44" s="39" t="s">
        <v>64</v>
      </c>
      <c r="B44" s="40" t="s">
        <v>97</v>
      </c>
      <c r="C44" s="31">
        <v>20</v>
      </c>
      <c r="D44" s="31">
        <v>18</v>
      </c>
      <c r="E44" s="31">
        <v>80</v>
      </c>
      <c r="F44" s="31">
        <v>117</v>
      </c>
      <c r="G44" s="31">
        <v>69</v>
      </c>
      <c r="H44" s="42">
        <f t="shared" si="0"/>
        <v>3.6480263157894739</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800-000000000000}"/>
    <hyperlink ref="A1:B1" r:id="rId2" location="Dropdown_Menu!A1" display="Back to Dropdown Menu" xr:uid="{00000000-0004-0000-1800-000001000000}"/>
  </hyperlinks>
  <pageMargins left="0.39370078740157483" right="0.35433070866141736" top="0.28000000000000003" bottom="0.32" header="0.31496062992125984" footer="0.31496062992125984"/>
  <pageSetup paperSize="9" scale="83" orientation="landscape" r:id="rId3"/>
  <headerFooter>
    <oddFooter>&amp;R&amp;"Arial Narrow,Bold"&amp;KC00000eUniv@ Shoolini University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tint="0.39997558519241921"/>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886718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678</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v>
      </c>
      <c r="D6" s="31">
        <v>3</v>
      </c>
      <c r="E6" s="31">
        <v>21</v>
      </c>
      <c r="F6" s="31">
        <v>47</v>
      </c>
      <c r="G6" s="31">
        <v>30</v>
      </c>
      <c r="H6" s="42">
        <f>((1*C6)+(2*D6)+(3*E6)+(4*F6)+(5*G6))/102</f>
        <v>4</v>
      </c>
    </row>
    <row r="7" spans="1:8" ht="15.75" customHeight="1" x14ac:dyDescent="0.25">
      <c r="A7" s="39" t="s">
        <v>32</v>
      </c>
      <c r="B7" s="40" t="s">
        <v>66</v>
      </c>
      <c r="C7" s="31">
        <v>6</v>
      </c>
      <c r="D7" s="31">
        <v>9</v>
      </c>
      <c r="E7" s="31">
        <v>27</v>
      </c>
      <c r="F7" s="31">
        <v>38</v>
      </c>
      <c r="G7" s="31">
        <v>22</v>
      </c>
      <c r="H7" s="42">
        <f t="shared" ref="H7:H44" si="0">((1*C7)+(2*D7)+(3*E7)+(4*F7)+(5*G7))/102</f>
        <v>3.5980392156862746</v>
      </c>
    </row>
    <row r="8" spans="1:8" ht="15.75" customHeight="1" x14ac:dyDescent="0.25">
      <c r="A8" s="39" t="s">
        <v>33</v>
      </c>
      <c r="B8" s="40" t="s">
        <v>67</v>
      </c>
      <c r="C8" s="31">
        <v>4</v>
      </c>
      <c r="D8" s="31">
        <v>9</v>
      </c>
      <c r="E8" s="31">
        <v>25</v>
      </c>
      <c r="F8" s="31">
        <v>36</v>
      </c>
      <c r="G8" s="31">
        <v>28</v>
      </c>
      <c r="H8" s="42">
        <f t="shared" si="0"/>
        <v>3.7352941176470589</v>
      </c>
    </row>
    <row r="9" spans="1:8" ht="15.75" customHeight="1" x14ac:dyDescent="0.25">
      <c r="A9" s="39" t="s">
        <v>34</v>
      </c>
      <c r="B9" s="40" t="s">
        <v>68</v>
      </c>
      <c r="C9" s="31">
        <v>7</v>
      </c>
      <c r="D9" s="31">
        <v>13</v>
      </c>
      <c r="E9" s="31">
        <v>29</v>
      </c>
      <c r="F9" s="31">
        <v>37</v>
      </c>
      <c r="G9" s="31">
        <v>16</v>
      </c>
      <c r="H9" s="42">
        <f t="shared" si="0"/>
        <v>3.4117647058823528</v>
      </c>
    </row>
    <row r="10" spans="1:8" ht="15.75" customHeight="1" x14ac:dyDescent="0.25">
      <c r="A10" s="39" t="s">
        <v>35</v>
      </c>
      <c r="B10" s="40" t="s">
        <v>69</v>
      </c>
      <c r="C10" s="31">
        <v>4</v>
      </c>
      <c r="D10" s="31">
        <v>14</v>
      </c>
      <c r="E10" s="31">
        <v>28</v>
      </c>
      <c r="F10" s="31">
        <v>39</v>
      </c>
      <c r="G10" s="31">
        <v>17</v>
      </c>
      <c r="H10" s="42">
        <f t="shared" si="0"/>
        <v>3.5</v>
      </c>
    </row>
    <row r="11" spans="1:8" ht="15.75" customHeight="1" x14ac:dyDescent="0.25">
      <c r="A11" s="39" t="s">
        <v>36</v>
      </c>
      <c r="B11" s="40" t="s">
        <v>70</v>
      </c>
      <c r="C11" s="31">
        <v>3</v>
      </c>
      <c r="D11" s="31">
        <v>8</v>
      </c>
      <c r="E11" s="31">
        <v>22</v>
      </c>
      <c r="F11" s="31">
        <v>46</v>
      </c>
      <c r="G11" s="31">
        <v>23</v>
      </c>
      <c r="H11" s="42">
        <f t="shared" si="0"/>
        <v>3.7647058823529411</v>
      </c>
    </row>
    <row r="12" spans="1:8" ht="15.75" customHeight="1" x14ac:dyDescent="0.25">
      <c r="A12" s="39" t="s">
        <v>37</v>
      </c>
      <c r="B12" s="40" t="s">
        <v>71</v>
      </c>
      <c r="C12" s="31">
        <v>9</v>
      </c>
      <c r="D12" s="31">
        <v>18</v>
      </c>
      <c r="E12" s="31">
        <v>20</v>
      </c>
      <c r="F12" s="31">
        <v>39</v>
      </c>
      <c r="G12" s="31">
        <v>16</v>
      </c>
      <c r="H12" s="42">
        <f t="shared" si="0"/>
        <v>3.3431372549019609</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4</v>
      </c>
      <c r="D14" s="31">
        <v>2</v>
      </c>
      <c r="E14" s="31">
        <v>33</v>
      </c>
      <c r="F14" s="31">
        <v>42</v>
      </c>
      <c r="G14" s="31">
        <v>21</v>
      </c>
      <c r="H14" s="42">
        <f t="shared" si="0"/>
        <v>3.7254901960784315</v>
      </c>
    </row>
    <row r="15" spans="1:8" ht="15.75" customHeight="1" x14ac:dyDescent="0.25">
      <c r="A15" s="39" t="s">
        <v>39</v>
      </c>
      <c r="B15" s="40" t="s">
        <v>73</v>
      </c>
      <c r="C15" s="31">
        <v>8</v>
      </c>
      <c r="D15" s="31">
        <v>10</v>
      </c>
      <c r="E15" s="31">
        <v>28</v>
      </c>
      <c r="F15" s="31">
        <v>34</v>
      </c>
      <c r="G15" s="31">
        <v>22</v>
      </c>
      <c r="H15" s="42">
        <f t="shared" si="0"/>
        <v>3.5098039215686274</v>
      </c>
    </row>
    <row r="16" spans="1:8" ht="15.75" customHeight="1" x14ac:dyDescent="0.25">
      <c r="A16" s="39" t="s">
        <v>40</v>
      </c>
      <c r="B16" s="40" t="s">
        <v>74</v>
      </c>
      <c r="C16" s="31">
        <v>7</v>
      </c>
      <c r="D16" s="31">
        <v>15</v>
      </c>
      <c r="E16" s="31">
        <v>26</v>
      </c>
      <c r="F16" s="31">
        <v>25</v>
      </c>
      <c r="G16" s="31">
        <v>29</v>
      </c>
      <c r="H16" s="42">
        <f t="shared" si="0"/>
        <v>3.5294117647058822</v>
      </c>
    </row>
    <row r="17" spans="1:8" ht="15.75" customHeight="1" x14ac:dyDescent="0.25">
      <c r="A17" s="39" t="s">
        <v>41</v>
      </c>
      <c r="B17" s="40" t="s">
        <v>75</v>
      </c>
      <c r="C17" s="31">
        <v>6</v>
      </c>
      <c r="D17" s="31">
        <v>10</v>
      </c>
      <c r="E17" s="31">
        <v>37</v>
      </c>
      <c r="F17" s="31">
        <v>31</v>
      </c>
      <c r="G17" s="31">
        <v>18</v>
      </c>
      <c r="H17" s="42">
        <f t="shared" si="0"/>
        <v>3.4411764705882355</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5</v>
      </c>
      <c r="D19" s="31">
        <v>11</v>
      </c>
      <c r="E19" s="31">
        <v>26</v>
      </c>
      <c r="F19" s="31">
        <v>40</v>
      </c>
      <c r="G19" s="31">
        <v>20</v>
      </c>
      <c r="H19" s="42">
        <f t="shared" si="0"/>
        <v>3.5784313725490198</v>
      </c>
    </row>
    <row r="20" spans="1:8" ht="15.75" customHeight="1" x14ac:dyDescent="0.25">
      <c r="A20" s="39" t="s">
        <v>43</v>
      </c>
      <c r="B20" s="40" t="s">
        <v>77</v>
      </c>
      <c r="C20" s="31">
        <v>8</v>
      </c>
      <c r="D20" s="31">
        <v>6</v>
      </c>
      <c r="E20" s="31">
        <v>34</v>
      </c>
      <c r="F20" s="31">
        <v>37</v>
      </c>
      <c r="G20" s="31">
        <v>17</v>
      </c>
      <c r="H20" s="42">
        <f t="shared" si="0"/>
        <v>3.4803921568627452</v>
      </c>
    </row>
    <row r="21" spans="1:8" ht="15.75" customHeight="1" x14ac:dyDescent="0.25">
      <c r="A21" s="39" t="s">
        <v>44</v>
      </c>
      <c r="B21" s="40" t="s">
        <v>78</v>
      </c>
      <c r="C21" s="31">
        <v>3</v>
      </c>
      <c r="D21" s="31">
        <v>5</v>
      </c>
      <c r="E21" s="31">
        <v>21</v>
      </c>
      <c r="F21" s="31">
        <v>44</v>
      </c>
      <c r="G21" s="31">
        <v>29</v>
      </c>
      <c r="H21" s="42">
        <f t="shared" si="0"/>
        <v>3.892156862745098</v>
      </c>
    </row>
    <row r="22" spans="1:8" ht="15.75" customHeight="1" x14ac:dyDescent="0.25">
      <c r="A22" s="39" t="s">
        <v>45</v>
      </c>
      <c r="B22" s="40" t="s">
        <v>79</v>
      </c>
      <c r="C22" s="31">
        <v>3</v>
      </c>
      <c r="D22" s="31">
        <v>8</v>
      </c>
      <c r="E22" s="31">
        <v>27</v>
      </c>
      <c r="F22" s="31">
        <v>34</v>
      </c>
      <c r="G22" s="31">
        <v>30</v>
      </c>
      <c r="H22" s="42">
        <f t="shared" si="0"/>
        <v>3.784313725490196</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3</v>
      </c>
      <c r="D24" s="31">
        <v>4</v>
      </c>
      <c r="E24" s="31">
        <v>26</v>
      </c>
      <c r="F24" s="31">
        <v>44</v>
      </c>
      <c r="G24" s="31">
        <v>25</v>
      </c>
      <c r="H24" s="42">
        <f t="shared" si="0"/>
        <v>3.8235294117647061</v>
      </c>
    </row>
    <row r="25" spans="1:8" ht="15.75" customHeight="1" x14ac:dyDescent="0.25">
      <c r="A25" s="39" t="s">
        <v>47</v>
      </c>
      <c r="B25" s="40" t="s">
        <v>81</v>
      </c>
      <c r="C25" s="31">
        <v>7</v>
      </c>
      <c r="D25" s="31">
        <v>5</v>
      </c>
      <c r="E25" s="31">
        <v>27</v>
      </c>
      <c r="F25" s="31">
        <v>42</v>
      </c>
      <c r="G25" s="31">
        <v>21</v>
      </c>
      <c r="H25" s="42">
        <f t="shared" si="0"/>
        <v>3.6372549019607843</v>
      </c>
    </row>
    <row r="26" spans="1:8" ht="15.75" customHeight="1" x14ac:dyDescent="0.25">
      <c r="A26" s="39" t="s">
        <v>48</v>
      </c>
      <c r="B26" s="40" t="s">
        <v>82</v>
      </c>
      <c r="C26" s="31">
        <v>10</v>
      </c>
      <c r="D26" s="31">
        <v>13</v>
      </c>
      <c r="E26" s="31">
        <v>17</v>
      </c>
      <c r="F26" s="31">
        <v>40</v>
      </c>
      <c r="G26" s="31">
        <v>22</v>
      </c>
      <c r="H26" s="42">
        <f t="shared" si="0"/>
        <v>3.5</v>
      </c>
    </row>
    <row r="27" spans="1:8" ht="15.75" customHeight="1" x14ac:dyDescent="0.25">
      <c r="A27" s="39" t="s">
        <v>49</v>
      </c>
      <c r="B27" s="40" t="s">
        <v>83</v>
      </c>
      <c r="C27" s="31">
        <v>7</v>
      </c>
      <c r="D27" s="31">
        <v>11</v>
      </c>
      <c r="E27" s="31">
        <v>42</v>
      </c>
      <c r="F27" s="31">
        <v>28</v>
      </c>
      <c r="G27" s="31">
        <v>14</v>
      </c>
      <c r="H27" s="42">
        <f t="shared" si="0"/>
        <v>3.3039215686274508</v>
      </c>
    </row>
    <row r="28" spans="1:8" ht="15.75" customHeight="1" x14ac:dyDescent="0.25">
      <c r="A28" s="39" t="s">
        <v>50</v>
      </c>
      <c r="B28" s="40" t="s">
        <v>84</v>
      </c>
      <c r="C28" s="31">
        <v>10</v>
      </c>
      <c r="D28" s="31">
        <v>4</v>
      </c>
      <c r="E28" s="31">
        <v>35</v>
      </c>
      <c r="F28" s="31">
        <v>29</v>
      </c>
      <c r="G28" s="31">
        <v>24</v>
      </c>
      <c r="H28" s="42">
        <f t="shared" si="0"/>
        <v>3.5196078431372548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2</v>
      </c>
      <c r="D30" s="31">
        <v>1</v>
      </c>
      <c r="E30" s="31">
        <v>20</v>
      </c>
      <c r="F30" s="31">
        <v>35</v>
      </c>
      <c r="G30" s="31">
        <v>44</v>
      </c>
      <c r="H30" s="42">
        <f t="shared" si="0"/>
        <v>4.1568627450980395</v>
      </c>
    </row>
    <row r="31" spans="1:8" ht="15.75" customHeight="1" x14ac:dyDescent="0.25">
      <c r="A31" s="39" t="s">
        <v>52</v>
      </c>
      <c r="B31" s="40" t="s">
        <v>86</v>
      </c>
      <c r="C31" s="31">
        <v>27</v>
      </c>
      <c r="D31" s="31">
        <v>17</v>
      </c>
      <c r="E31" s="31">
        <v>23</v>
      </c>
      <c r="F31" s="31">
        <v>17</v>
      </c>
      <c r="G31" s="31">
        <v>18</v>
      </c>
      <c r="H31" s="42">
        <f t="shared" si="0"/>
        <v>2.8235294117647061</v>
      </c>
    </row>
    <row r="32" spans="1:8" ht="15.75" customHeight="1" x14ac:dyDescent="0.25">
      <c r="A32" s="39" t="s">
        <v>53</v>
      </c>
      <c r="B32" s="40" t="s">
        <v>87</v>
      </c>
      <c r="C32" s="31">
        <v>16</v>
      </c>
      <c r="D32" s="31">
        <v>14</v>
      </c>
      <c r="E32" s="31">
        <v>26</v>
      </c>
      <c r="F32" s="31">
        <v>29</v>
      </c>
      <c r="G32" s="31">
        <v>17</v>
      </c>
      <c r="H32" s="42">
        <f t="shared" si="0"/>
        <v>3.1666666666666665</v>
      </c>
    </row>
    <row r="33" spans="1:8" ht="15.75" customHeight="1" x14ac:dyDescent="0.25">
      <c r="A33" s="39" t="s">
        <v>54</v>
      </c>
      <c r="B33" s="40" t="s">
        <v>88</v>
      </c>
      <c r="C33" s="31">
        <v>0</v>
      </c>
      <c r="D33" s="31">
        <v>4</v>
      </c>
      <c r="E33" s="31">
        <v>11</v>
      </c>
      <c r="F33" s="31">
        <v>38</v>
      </c>
      <c r="G33" s="31">
        <v>49</v>
      </c>
      <c r="H33" s="42">
        <f t="shared" si="0"/>
        <v>4.2941176470588234</v>
      </c>
    </row>
    <row r="34" spans="1:8" ht="15.75" customHeight="1" x14ac:dyDescent="0.25">
      <c r="A34" s="39" t="s">
        <v>55</v>
      </c>
      <c r="B34" s="40" t="s">
        <v>89</v>
      </c>
      <c r="C34" s="31">
        <v>10</v>
      </c>
      <c r="D34" s="31">
        <v>13</v>
      </c>
      <c r="E34" s="31">
        <v>31</v>
      </c>
      <c r="F34" s="31">
        <v>31</v>
      </c>
      <c r="G34" s="31">
        <v>17</v>
      </c>
      <c r="H34" s="42">
        <f t="shared" si="0"/>
        <v>3.3137254901960786</v>
      </c>
    </row>
    <row r="35" spans="1:8" ht="15.75" customHeight="1" x14ac:dyDescent="0.25">
      <c r="A35" s="39" t="s">
        <v>56</v>
      </c>
      <c r="B35" s="40" t="s">
        <v>90</v>
      </c>
      <c r="C35" s="31">
        <v>31</v>
      </c>
      <c r="D35" s="31">
        <v>16</v>
      </c>
      <c r="E35" s="31">
        <v>27</v>
      </c>
      <c r="F35" s="31">
        <v>13</v>
      </c>
      <c r="G35" s="31">
        <v>15</v>
      </c>
      <c r="H35" s="42">
        <f t="shared" si="0"/>
        <v>2.6568627450980391</v>
      </c>
    </row>
    <row r="36" spans="1:8" ht="15.75" customHeight="1" x14ac:dyDescent="0.25">
      <c r="A36" s="39" t="s">
        <v>57</v>
      </c>
      <c r="B36" s="40" t="s">
        <v>98</v>
      </c>
      <c r="C36" s="31">
        <v>2</v>
      </c>
      <c r="D36" s="31">
        <v>6</v>
      </c>
      <c r="E36" s="31">
        <v>27</v>
      </c>
      <c r="F36" s="31">
        <v>43</v>
      </c>
      <c r="G36" s="31">
        <v>24</v>
      </c>
      <c r="H36" s="42">
        <f t="shared" si="0"/>
        <v>3.7941176470588234</v>
      </c>
    </row>
    <row r="37" spans="1:8" ht="15.75" customHeight="1" x14ac:dyDescent="0.25">
      <c r="A37" s="39" t="s">
        <v>58</v>
      </c>
      <c r="B37" s="40" t="s">
        <v>91</v>
      </c>
      <c r="C37" s="31">
        <v>8</v>
      </c>
      <c r="D37" s="31">
        <v>8</v>
      </c>
      <c r="E37" s="31">
        <v>29</v>
      </c>
      <c r="F37" s="31">
        <v>39</v>
      </c>
      <c r="G37" s="31">
        <v>18</v>
      </c>
      <c r="H37" s="42">
        <f t="shared" si="0"/>
        <v>3.5</v>
      </c>
    </row>
    <row r="38" spans="1:8" ht="15.75" customHeight="1" x14ac:dyDescent="0.25">
      <c r="A38" s="39" t="s">
        <v>59</v>
      </c>
      <c r="B38" s="40" t="s">
        <v>92</v>
      </c>
      <c r="C38" s="31">
        <v>12</v>
      </c>
      <c r="D38" s="31">
        <v>12</v>
      </c>
      <c r="E38" s="31">
        <v>30</v>
      </c>
      <c r="F38" s="31">
        <v>35</v>
      </c>
      <c r="G38" s="31">
        <v>13</v>
      </c>
      <c r="H38" s="42">
        <f t="shared" si="0"/>
        <v>3.2450980392156863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v>
      </c>
      <c r="D40" s="31">
        <v>12</v>
      </c>
      <c r="E40" s="31">
        <v>28</v>
      </c>
      <c r="F40" s="31">
        <v>41</v>
      </c>
      <c r="G40" s="31">
        <v>19</v>
      </c>
      <c r="H40" s="42">
        <f t="shared" si="0"/>
        <v>3.6176470588235294</v>
      </c>
    </row>
    <row r="41" spans="1:8" ht="15.75" customHeight="1" x14ac:dyDescent="0.25">
      <c r="A41" s="39" t="s">
        <v>61</v>
      </c>
      <c r="B41" s="40" t="s">
        <v>94</v>
      </c>
      <c r="C41" s="31">
        <v>1</v>
      </c>
      <c r="D41" s="31">
        <v>5</v>
      </c>
      <c r="E41" s="31">
        <v>39</v>
      </c>
      <c r="F41" s="31">
        <v>39</v>
      </c>
      <c r="G41" s="31">
        <v>18</v>
      </c>
      <c r="H41" s="42">
        <f t="shared" si="0"/>
        <v>3.6666666666666665</v>
      </c>
    </row>
    <row r="42" spans="1:8" ht="15.75" customHeight="1" x14ac:dyDescent="0.25">
      <c r="A42" s="39" t="s">
        <v>62</v>
      </c>
      <c r="B42" s="40" t="s">
        <v>95</v>
      </c>
      <c r="C42" s="31">
        <v>2</v>
      </c>
      <c r="D42" s="31">
        <v>13</v>
      </c>
      <c r="E42" s="31">
        <v>40</v>
      </c>
      <c r="F42" s="31">
        <v>30</v>
      </c>
      <c r="G42" s="31">
        <v>17</v>
      </c>
      <c r="H42" s="42">
        <f t="shared" si="0"/>
        <v>3.4607843137254903</v>
      </c>
    </row>
    <row r="43" spans="1:8" ht="15.75" customHeight="1" x14ac:dyDescent="0.25">
      <c r="A43" s="39" t="s">
        <v>63</v>
      </c>
      <c r="B43" s="40" t="s">
        <v>96</v>
      </c>
      <c r="C43" s="31">
        <v>10</v>
      </c>
      <c r="D43" s="31">
        <v>12</v>
      </c>
      <c r="E43" s="31">
        <v>22</v>
      </c>
      <c r="F43" s="31">
        <v>39</v>
      </c>
      <c r="G43" s="31">
        <v>19</v>
      </c>
      <c r="H43" s="42">
        <f t="shared" si="0"/>
        <v>3.4411764705882355</v>
      </c>
    </row>
    <row r="44" spans="1:8" ht="15.75" customHeight="1" x14ac:dyDescent="0.25">
      <c r="A44" s="39" t="s">
        <v>64</v>
      </c>
      <c r="B44" s="40" t="s">
        <v>97</v>
      </c>
      <c r="C44" s="31">
        <v>6</v>
      </c>
      <c r="D44" s="31">
        <v>6</v>
      </c>
      <c r="E44" s="31">
        <v>25</v>
      </c>
      <c r="F44" s="31">
        <v>44</v>
      </c>
      <c r="G44" s="31">
        <v>21</v>
      </c>
      <c r="H44" s="42">
        <f t="shared" si="0"/>
        <v>3.6666666666666665</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900-000000000000}"/>
    <hyperlink ref="A1:B1" r:id="rId2" location="Dropdown_Menu!A1" display="Back to Dropdown Menu" xr:uid="{00000000-0004-0000-1900-000001000000}"/>
  </hyperlinks>
  <pageMargins left="0.39370078740157483" right="0.35433070866141736" top="0.35" bottom="0.25" header="0.31496062992125984" footer="0.31496062992125984"/>
  <pageSetup paperSize="9" scale="83" orientation="landscape" r:id="rId3"/>
  <headerFooter>
    <oddFooter>&amp;R&amp;"Arial Narrow,Bold"&amp;KC00000eUniv@ Shoolini University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39997558519241921"/>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7.332031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679</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2</v>
      </c>
      <c r="D6" s="31">
        <v>2</v>
      </c>
      <c r="E6" s="31">
        <v>26</v>
      </c>
      <c r="F6" s="31">
        <v>78</v>
      </c>
      <c r="G6" s="31">
        <v>49</v>
      </c>
      <c r="H6" s="42">
        <f>((1*C6)+(2*D6)+(3*E6)+(4*F6)+(5*G6))/157</f>
        <v>4.0828025477707008</v>
      </c>
    </row>
    <row r="7" spans="1:8" ht="15.75" customHeight="1" x14ac:dyDescent="0.25">
      <c r="A7" s="39" t="s">
        <v>32</v>
      </c>
      <c r="B7" s="40" t="s">
        <v>66</v>
      </c>
      <c r="C7" s="31">
        <v>2</v>
      </c>
      <c r="D7" s="31">
        <v>14</v>
      </c>
      <c r="E7" s="31">
        <v>36</v>
      </c>
      <c r="F7" s="31">
        <v>59</v>
      </c>
      <c r="G7" s="31">
        <v>46</v>
      </c>
      <c r="H7" s="42">
        <f t="shared" ref="H7:H44" si="0">((1*C7)+(2*D7)+(3*E7)+(4*F7)+(5*G7))/157</f>
        <v>3.8471337579617835</v>
      </c>
    </row>
    <row r="8" spans="1:8" ht="15.75" customHeight="1" x14ac:dyDescent="0.25">
      <c r="A8" s="39" t="s">
        <v>33</v>
      </c>
      <c r="B8" s="40" t="s">
        <v>67</v>
      </c>
      <c r="C8" s="31">
        <v>1</v>
      </c>
      <c r="D8" s="31">
        <v>9</v>
      </c>
      <c r="E8" s="31">
        <v>32</v>
      </c>
      <c r="F8" s="31">
        <v>66</v>
      </c>
      <c r="G8" s="31">
        <v>49</v>
      </c>
      <c r="H8" s="42">
        <f t="shared" si="0"/>
        <v>3.9745222929936306</v>
      </c>
    </row>
    <row r="9" spans="1:8" ht="15.75" customHeight="1" x14ac:dyDescent="0.25">
      <c r="A9" s="39" t="s">
        <v>34</v>
      </c>
      <c r="B9" s="40" t="s">
        <v>68</v>
      </c>
      <c r="C9" s="31">
        <v>5</v>
      </c>
      <c r="D9" s="31">
        <v>5</v>
      </c>
      <c r="E9" s="31">
        <v>48</v>
      </c>
      <c r="F9" s="31">
        <v>53</v>
      </c>
      <c r="G9" s="31">
        <v>46</v>
      </c>
      <c r="H9" s="42">
        <f t="shared" si="0"/>
        <v>3.8280254777070062</v>
      </c>
    </row>
    <row r="10" spans="1:8" ht="15.75" customHeight="1" x14ac:dyDescent="0.25">
      <c r="A10" s="39" t="s">
        <v>35</v>
      </c>
      <c r="B10" s="40" t="s">
        <v>69</v>
      </c>
      <c r="C10" s="31">
        <v>4</v>
      </c>
      <c r="D10" s="31">
        <v>10</v>
      </c>
      <c r="E10" s="31">
        <v>33</v>
      </c>
      <c r="F10" s="31">
        <v>65</v>
      </c>
      <c r="G10" s="31">
        <v>45</v>
      </c>
      <c r="H10" s="42">
        <f t="shared" si="0"/>
        <v>3.8726114649681529</v>
      </c>
    </row>
    <row r="11" spans="1:8" ht="15.75" customHeight="1" x14ac:dyDescent="0.25">
      <c r="A11" s="39" t="s">
        <v>36</v>
      </c>
      <c r="B11" s="40" t="s">
        <v>70</v>
      </c>
      <c r="C11" s="31">
        <v>5</v>
      </c>
      <c r="D11" s="31">
        <v>7</v>
      </c>
      <c r="E11" s="31">
        <v>31</v>
      </c>
      <c r="F11" s="31">
        <v>65</v>
      </c>
      <c r="G11" s="31">
        <v>49</v>
      </c>
      <c r="H11" s="42">
        <f t="shared" si="0"/>
        <v>3.9299363057324839</v>
      </c>
    </row>
    <row r="12" spans="1:8" ht="15.75" customHeight="1" x14ac:dyDescent="0.25">
      <c r="A12" s="39" t="s">
        <v>37</v>
      </c>
      <c r="B12" s="40" t="s">
        <v>71</v>
      </c>
      <c r="C12" s="31">
        <v>11</v>
      </c>
      <c r="D12" s="31">
        <v>17</v>
      </c>
      <c r="E12" s="31">
        <v>47</v>
      </c>
      <c r="F12" s="31">
        <v>45</v>
      </c>
      <c r="G12" s="31">
        <v>37</v>
      </c>
      <c r="H12" s="42">
        <f t="shared" si="0"/>
        <v>3.5095541401273884</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6</v>
      </c>
      <c r="D14" s="31">
        <v>10</v>
      </c>
      <c r="E14" s="31">
        <v>36</v>
      </c>
      <c r="F14" s="31">
        <v>61</v>
      </c>
      <c r="G14" s="31">
        <v>44</v>
      </c>
      <c r="H14" s="42">
        <f t="shared" si="0"/>
        <v>3.8089171974522293</v>
      </c>
    </row>
    <row r="15" spans="1:8" ht="15.75" customHeight="1" x14ac:dyDescent="0.25">
      <c r="A15" s="39" t="s">
        <v>39</v>
      </c>
      <c r="B15" s="40" t="s">
        <v>73</v>
      </c>
      <c r="C15" s="31">
        <v>8</v>
      </c>
      <c r="D15" s="31">
        <v>13</v>
      </c>
      <c r="E15" s="31">
        <v>38</v>
      </c>
      <c r="F15" s="31">
        <v>60</v>
      </c>
      <c r="G15" s="31">
        <v>38</v>
      </c>
      <c r="H15" s="42">
        <f t="shared" si="0"/>
        <v>3.6815286624203822</v>
      </c>
    </row>
    <row r="16" spans="1:8" ht="15.75" customHeight="1" x14ac:dyDescent="0.25">
      <c r="A16" s="39" t="s">
        <v>40</v>
      </c>
      <c r="B16" s="40" t="s">
        <v>74</v>
      </c>
      <c r="C16" s="31">
        <v>8</v>
      </c>
      <c r="D16" s="31">
        <v>12</v>
      </c>
      <c r="E16" s="31">
        <v>37</v>
      </c>
      <c r="F16" s="31">
        <v>66</v>
      </c>
      <c r="G16" s="31">
        <v>34</v>
      </c>
      <c r="H16" s="42">
        <f t="shared" si="0"/>
        <v>3.6751592356687897</v>
      </c>
    </row>
    <row r="17" spans="1:8" ht="15.75" customHeight="1" x14ac:dyDescent="0.25">
      <c r="A17" s="39" t="s">
        <v>41</v>
      </c>
      <c r="B17" s="40" t="s">
        <v>75</v>
      </c>
      <c r="C17" s="31">
        <v>3</v>
      </c>
      <c r="D17" s="31">
        <v>13</v>
      </c>
      <c r="E17" s="31">
        <v>54</v>
      </c>
      <c r="F17" s="31">
        <v>51</v>
      </c>
      <c r="G17" s="31">
        <v>36</v>
      </c>
      <c r="H17" s="42">
        <f t="shared" si="0"/>
        <v>3.6624203821656049</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4</v>
      </c>
      <c r="D19" s="31">
        <v>9</v>
      </c>
      <c r="E19" s="31">
        <v>36</v>
      </c>
      <c r="F19" s="31">
        <v>72</v>
      </c>
      <c r="G19" s="31">
        <v>36</v>
      </c>
      <c r="H19" s="42">
        <f t="shared" si="0"/>
        <v>3.8089171974522293</v>
      </c>
    </row>
    <row r="20" spans="1:8" ht="15.75" customHeight="1" x14ac:dyDescent="0.25">
      <c r="A20" s="39" t="s">
        <v>43</v>
      </c>
      <c r="B20" s="40" t="s">
        <v>77</v>
      </c>
      <c r="C20" s="31">
        <v>5</v>
      </c>
      <c r="D20" s="31">
        <v>9</v>
      </c>
      <c r="E20" s="31">
        <v>40</v>
      </c>
      <c r="F20" s="31">
        <v>65</v>
      </c>
      <c r="G20" s="31">
        <v>38</v>
      </c>
      <c r="H20" s="42">
        <f t="shared" si="0"/>
        <v>3.7770700636942673</v>
      </c>
    </row>
    <row r="21" spans="1:8" ht="15.75" customHeight="1" x14ac:dyDescent="0.25">
      <c r="A21" s="39" t="s">
        <v>44</v>
      </c>
      <c r="B21" s="40" t="s">
        <v>78</v>
      </c>
      <c r="C21" s="31">
        <v>5</v>
      </c>
      <c r="D21" s="31">
        <v>6</v>
      </c>
      <c r="E21" s="31">
        <v>27</v>
      </c>
      <c r="F21" s="31">
        <v>65</v>
      </c>
      <c r="G21" s="31">
        <v>54</v>
      </c>
      <c r="H21" s="42">
        <f t="shared" si="0"/>
        <v>4</v>
      </c>
    </row>
    <row r="22" spans="1:8" ht="15.75" customHeight="1" x14ac:dyDescent="0.25">
      <c r="A22" s="39" t="s">
        <v>45</v>
      </c>
      <c r="B22" s="40" t="s">
        <v>79</v>
      </c>
      <c r="C22" s="31">
        <v>4</v>
      </c>
      <c r="D22" s="31">
        <v>5</v>
      </c>
      <c r="E22" s="31">
        <v>36</v>
      </c>
      <c r="F22" s="31">
        <v>70</v>
      </c>
      <c r="G22" s="31">
        <v>42</v>
      </c>
      <c r="H22" s="42">
        <f t="shared" si="0"/>
        <v>3.8980891719745223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4</v>
      </c>
      <c r="D24" s="31">
        <v>9</v>
      </c>
      <c r="E24" s="31">
        <v>28</v>
      </c>
      <c r="F24" s="31">
        <v>70</v>
      </c>
      <c r="G24" s="31">
        <v>46</v>
      </c>
      <c r="H24" s="42">
        <f t="shared" si="0"/>
        <v>3.9235668789808917</v>
      </c>
    </row>
    <row r="25" spans="1:8" ht="15.75" customHeight="1" x14ac:dyDescent="0.25">
      <c r="A25" s="39" t="s">
        <v>47</v>
      </c>
      <c r="B25" s="40" t="s">
        <v>81</v>
      </c>
      <c r="C25" s="31">
        <v>6</v>
      </c>
      <c r="D25" s="31">
        <v>12</v>
      </c>
      <c r="E25" s="31">
        <v>31</v>
      </c>
      <c r="F25" s="31">
        <v>63</v>
      </c>
      <c r="G25" s="31">
        <v>45</v>
      </c>
      <c r="H25" s="42">
        <f t="shared" si="0"/>
        <v>3.8216560509554141</v>
      </c>
    </row>
    <row r="26" spans="1:8" ht="15.75" customHeight="1" x14ac:dyDescent="0.25">
      <c r="A26" s="39" t="s">
        <v>48</v>
      </c>
      <c r="B26" s="40" t="s">
        <v>82</v>
      </c>
      <c r="C26" s="31">
        <v>33</v>
      </c>
      <c r="D26" s="31">
        <v>15</v>
      </c>
      <c r="E26" s="31">
        <v>31</v>
      </c>
      <c r="F26" s="31">
        <v>42</v>
      </c>
      <c r="G26" s="31">
        <v>36</v>
      </c>
      <c r="H26" s="42">
        <f t="shared" si="0"/>
        <v>3.2101910828025479</v>
      </c>
    </row>
    <row r="27" spans="1:8" ht="15.75" customHeight="1" x14ac:dyDescent="0.25">
      <c r="A27" s="39" t="s">
        <v>49</v>
      </c>
      <c r="B27" s="40" t="s">
        <v>83</v>
      </c>
      <c r="C27" s="31">
        <v>5</v>
      </c>
      <c r="D27" s="31">
        <v>7</v>
      </c>
      <c r="E27" s="31">
        <v>70</v>
      </c>
      <c r="F27" s="31">
        <v>41</v>
      </c>
      <c r="G27" s="31">
        <v>34</v>
      </c>
      <c r="H27" s="42">
        <f t="shared" si="0"/>
        <v>3.5859872611464967</v>
      </c>
    </row>
    <row r="28" spans="1:8" ht="15.75" customHeight="1" x14ac:dyDescent="0.25">
      <c r="A28" s="39" t="s">
        <v>50</v>
      </c>
      <c r="B28" s="40" t="s">
        <v>84</v>
      </c>
      <c r="C28" s="31">
        <v>4</v>
      </c>
      <c r="D28" s="31">
        <v>10</v>
      </c>
      <c r="E28" s="31">
        <v>35</v>
      </c>
      <c r="F28" s="31">
        <v>60</v>
      </c>
      <c r="G28" s="31">
        <v>48</v>
      </c>
      <c r="H28" s="42">
        <f t="shared" si="0"/>
        <v>3.878980891719745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2</v>
      </c>
      <c r="D30" s="31">
        <v>4</v>
      </c>
      <c r="E30" s="31">
        <v>25</v>
      </c>
      <c r="F30" s="31">
        <v>53</v>
      </c>
      <c r="G30" s="31">
        <v>73</v>
      </c>
      <c r="H30" s="42">
        <f t="shared" si="0"/>
        <v>4.2165605095541405</v>
      </c>
    </row>
    <row r="31" spans="1:8" ht="15.75" customHeight="1" x14ac:dyDescent="0.25">
      <c r="A31" s="39" t="s">
        <v>52</v>
      </c>
      <c r="B31" s="40" t="s">
        <v>86</v>
      </c>
      <c r="C31" s="31">
        <v>19</v>
      </c>
      <c r="D31" s="31">
        <v>16</v>
      </c>
      <c r="E31" s="31">
        <v>46</v>
      </c>
      <c r="F31" s="31">
        <v>46</v>
      </c>
      <c r="G31" s="31">
        <v>30</v>
      </c>
      <c r="H31" s="42">
        <f t="shared" si="0"/>
        <v>3.3312101910828025</v>
      </c>
    </row>
    <row r="32" spans="1:8" ht="15.75" customHeight="1" x14ac:dyDescent="0.25">
      <c r="A32" s="39" t="s">
        <v>53</v>
      </c>
      <c r="B32" s="40" t="s">
        <v>87</v>
      </c>
      <c r="C32" s="31">
        <v>8</v>
      </c>
      <c r="D32" s="31">
        <v>11</v>
      </c>
      <c r="E32" s="31">
        <v>29</v>
      </c>
      <c r="F32" s="31">
        <v>65</v>
      </c>
      <c r="G32" s="31">
        <v>44</v>
      </c>
      <c r="H32" s="42">
        <f t="shared" si="0"/>
        <v>3.8025477707006368</v>
      </c>
    </row>
    <row r="33" spans="1:8" ht="15.75" customHeight="1" x14ac:dyDescent="0.25">
      <c r="A33" s="39" t="s">
        <v>54</v>
      </c>
      <c r="B33" s="40" t="s">
        <v>88</v>
      </c>
      <c r="C33" s="31">
        <v>0</v>
      </c>
      <c r="D33" s="31">
        <v>0</v>
      </c>
      <c r="E33" s="31">
        <v>15</v>
      </c>
      <c r="F33" s="31">
        <v>59</v>
      </c>
      <c r="G33" s="31">
        <v>83</v>
      </c>
      <c r="H33" s="42">
        <f t="shared" si="0"/>
        <v>4.4331210191082802</v>
      </c>
    </row>
    <row r="34" spans="1:8" ht="15.75" customHeight="1" x14ac:dyDescent="0.25">
      <c r="A34" s="39" t="s">
        <v>55</v>
      </c>
      <c r="B34" s="40" t="s">
        <v>89</v>
      </c>
      <c r="C34" s="31">
        <v>14</v>
      </c>
      <c r="D34" s="31">
        <v>14</v>
      </c>
      <c r="E34" s="31">
        <v>37</v>
      </c>
      <c r="F34" s="31">
        <v>53</v>
      </c>
      <c r="G34" s="31">
        <v>39</v>
      </c>
      <c r="H34" s="42">
        <f t="shared" si="0"/>
        <v>3.5668789808917198</v>
      </c>
    </row>
    <row r="35" spans="1:8" ht="15.75" customHeight="1" x14ac:dyDescent="0.25">
      <c r="A35" s="39" t="s">
        <v>56</v>
      </c>
      <c r="B35" s="40" t="s">
        <v>90</v>
      </c>
      <c r="C35" s="31">
        <v>21</v>
      </c>
      <c r="D35" s="31">
        <v>21</v>
      </c>
      <c r="E35" s="31">
        <v>35</v>
      </c>
      <c r="F35" s="31">
        <v>50</v>
      </c>
      <c r="G35" s="31">
        <v>30</v>
      </c>
      <c r="H35" s="42">
        <f t="shared" si="0"/>
        <v>3.2993630573248409</v>
      </c>
    </row>
    <row r="36" spans="1:8" ht="15.75" customHeight="1" x14ac:dyDescent="0.25">
      <c r="A36" s="39" t="s">
        <v>57</v>
      </c>
      <c r="B36" s="40" t="s">
        <v>98</v>
      </c>
      <c r="C36" s="31">
        <v>1</v>
      </c>
      <c r="D36" s="31">
        <v>5</v>
      </c>
      <c r="E36" s="31">
        <v>40</v>
      </c>
      <c r="F36" s="31">
        <v>59</v>
      </c>
      <c r="G36" s="31">
        <v>52</v>
      </c>
      <c r="H36" s="42">
        <f t="shared" si="0"/>
        <v>3.9936305732484074</v>
      </c>
    </row>
    <row r="37" spans="1:8" ht="15.75" customHeight="1" x14ac:dyDescent="0.25">
      <c r="A37" s="39" t="s">
        <v>58</v>
      </c>
      <c r="B37" s="40" t="s">
        <v>91</v>
      </c>
      <c r="C37" s="31">
        <v>5</v>
      </c>
      <c r="D37" s="31">
        <v>13</v>
      </c>
      <c r="E37" s="31">
        <v>44</v>
      </c>
      <c r="F37" s="31">
        <v>59</v>
      </c>
      <c r="G37" s="31">
        <v>36</v>
      </c>
      <c r="H37" s="42">
        <f t="shared" si="0"/>
        <v>3.6878980891719744</v>
      </c>
    </row>
    <row r="38" spans="1:8" ht="15.75" customHeight="1" x14ac:dyDescent="0.25">
      <c r="A38" s="39" t="s">
        <v>59</v>
      </c>
      <c r="B38" s="40" t="s">
        <v>92</v>
      </c>
      <c r="C38" s="31">
        <v>12</v>
      </c>
      <c r="D38" s="31">
        <v>11</v>
      </c>
      <c r="E38" s="31">
        <v>45</v>
      </c>
      <c r="F38" s="31">
        <v>53</v>
      </c>
      <c r="G38" s="31">
        <v>36</v>
      </c>
      <c r="H38" s="42">
        <f t="shared" si="0"/>
        <v>3.573248407643312</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4</v>
      </c>
      <c r="D40" s="31">
        <v>8</v>
      </c>
      <c r="E40" s="31">
        <v>40</v>
      </c>
      <c r="F40" s="31">
        <v>68</v>
      </c>
      <c r="G40" s="31">
        <v>37</v>
      </c>
      <c r="H40" s="42">
        <f t="shared" si="0"/>
        <v>3.8025477707006368</v>
      </c>
    </row>
    <row r="41" spans="1:8" ht="15.75" customHeight="1" x14ac:dyDescent="0.25">
      <c r="A41" s="39" t="s">
        <v>61</v>
      </c>
      <c r="B41" s="40" t="s">
        <v>94</v>
      </c>
      <c r="C41" s="31">
        <v>2</v>
      </c>
      <c r="D41" s="31">
        <v>12</v>
      </c>
      <c r="E41" s="31">
        <v>35</v>
      </c>
      <c r="F41" s="31">
        <v>72</v>
      </c>
      <c r="G41" s="31">
        <v>36</v>
      </c>
      <c r="H41" s="42">
        <f t="shared" si="0"/>
        <v>3.8152866242038215</v>
      </c>
    </row>
    <row r="42" spans="1:8" ht="15.75" customHeight="1" x14ac:dyDescent="0.25">
      <c r="A42" s="39" t="s">
        <v>62</v>
      </c>
      <c r="B42" s="40" t="s">
        <v>95</v>
      </c>
      <c r="C42" s="31">
        <v>3</v>
      </c>
      <c r="D42" s="31">
        <v>8</v>
      </c>
      <c r="E42" s="31">
        <v>53</v>
      </c>
      <c r="F42" s="31">
        <v>65</v>
      </c>
      <c r="G42" s="31">
        <v>28</v>
      </c>
      <c r="H42" s="42">
        <f t="shared" si="0"/>
        <v>3.6815286624203822</v>
      </c>
    </row>
    <row r="43" spans="1:8" ht="15.75" customHeight="1" x14ac:dyDescent="0.25">
      <c r="A43" s="39" t="s">
        <v>63</v>
      </c>
      <c r="B43" s="40" t="s">
        <v>96</v>
      </c>
      <c r="C43" s="31">
        <v>3</v>
      </c>
      <c r="D43" s="31">
        <v>10</v>
      </c>
      <c r="E43" s="31">
        <v>29</v>
      </c>
      <c r="F43" s="31">
        <v>76</v>
      </c>
      <c r="G43" s="31">
        <v>39</v>
      </c>
      <c r="H43" s="42">
        <f t="shared" si="0"/>
        <v>3.878980891719745</v>
      </c>
    </row>
    <row r="44" spans="1:8" ht="15.75" customHeight="1" x14ac:dyDescent="0.25">
      <c r="A44" s="39" t="s">
        <v>64</v>
      </c>
      <c r="B44" s="40" t="s">
        <v>97</v>
      </c>
      <c r="C44" s="31">
        <v>4</v>
      </c>
      <c r="D44" s="31">
        <v>3</v>
      </c>
      <c r="E44" s="31">
        <v>34</v>
      </c>
      <c r="F44" s="31">
        <v>69</v>
      </c>
      <c r="G44" s="31">
        <v>47</v>
      </c>
      <c r="H44" s="42">
        <f t="shared" si="0"/>
        <v>3.968152866242038</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A00-000000000000}"/>
    <hyperlink ref="A1:B1" r:id="rId2" location="Dropdown_Menu!A1" display="Back to Dropdown Menu" xr:uid="{00000000-0004-0000-1A00-000001000000}"/>
  </hyperlinks>
  <pageMargins left="0.39370078740157483" right="0.35433070866141736" top="0.28999999999999998" bottom="0.28999999999999998" header="0.31496062992125984" footer="0.31496062992125984"/>
  <pageSetup paperSize="9" scale="83" orientation="landscape" r:id="rId3"/>
  <headerFooter>
    <oddFooter>&amp;R&amp;"Arial Narrow,Bold"&amp;KC00000eUniv@ Shoolini University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218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680</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2</v>
      </c>
      <c r="D6" s="31">
        <v>0</v>
      </c>
      <c r="E6" s="31">
        <v>14</v>
      </c>
      <c r="F6" s="31">
        <v>75</v>
      </c>
      <c r="G6" s="31">
        <v>69</v>
      </c>
      <c r="H6" s="42">
        <f>((1*C6)+(2*D6)+(3*E6)+(4*F6)+(5*G6))/160</f>
        <v>4.3062500000000004</v>
      </c>
    </row>
    <row r="7" spans="1:8" ht="15.75" customHeight="1" x14ac:dyDescent="0.25">
      <c r="A7" s="39" t="s">
        <v>32</v>
      </c>
      <c r="B7" s="40" t="s">
        <v>66</v>
      </c>
      <c r="C7" s="31">
        <v>1</v>
      </c>
      <c r="D7" s="31">
        <v>0</v>
      </c>
      <c r="E7" s="31">
        <v>14</v>
      </c>
      <c r="F7" s="31">
        <v>88</v>
      </c>
      <c r="G7" s="31">
        <v>57</v>
      </c>
      <c r="H7" s="42">
        <f t="shared" ref="H7:H44" si="0">((1*C7)+(2*D7)+(3*E7)+(4*F7)+(5*G7))/160</f>
        <v>4.25</v>
      </c>
    </row>
    <row r="8" spans="1:8" ht="15.75" customHeight="1" x14ac:dyDescent="0.25">
      <c r="A8" s="39" t="s">
        <v>33</v>
      </c>
      <c r="B8" s="40" t="s">
        <v>67</v>
      </c>
      <c r="C8" s="31">
        <v>1</v>
      </c>
      <c r="D8" s="31">
        <v>0</v>
      </c>
      <c r="E8" s="31">
        <v>15</v>
      </c>
      <c r="F8" s="31">
        <v>74</v>
      </c>
      <c r="G8" s="31">
        <v>70</v>
      </c>
      <c r="H8" s="42">
        <f t="shared" si="0"/>
        <v>4.3250000000000002</v>
      </c>
    </row>
    <row r="9" spans="1:8" ht="15.75" customHeight="1" x14ac:dyDescent="0.25">
      <c r="A9" s="39" t="s">
        <v>34</v>
      </c>
      <c r="B9" s="40" t="s">
        <v>68</v>
      </c>
      <c r="C9" s="31">
        <v>1</v>
      </c>
      <c r="D9" s="31">
        <v>4</v>
      </c>
      <c r="E9" s="31">
        <v>40</v>
      </c>
      <c r="F9" s="31">
        <v>69</v>
      </c>
      <c r="G9" s="31">
        <v>46</v>
      </c>
      <c r="H9" s="42">
        <f t="shared" si="0"/>
        <v>3.96875</v>
      </c>
    </row>
    <row r="10" spans="1:8" ht="15.75" customHeight="1" x14ac:dyDescent="0.25">
      <c r="A10" s="39" t="s">
        <v>35</v>
      </c>
      <c r="B10" s="40" t="s">
        <v>69</v>
      </c>
      <c r="C10" s="31">
        <v>1</v>
      </c>
      <c r="D10" s="31">
        <v>10</v>
      </c>
      <c r="E10" s="31">
        <v>32</v>
      </c>
      <c r="F10" s="31">
        <v>77</v>
      </c>
      <c r="G10" s="31">
        <v>40</v>
      </c>
      <c r="H10" s="42">
        <f t="shared" si="0"/>
        <v>3.90625</v>
      </c>
    </row>
    <row r="11" spans="1:8" ht="15.75" customHeight="1" x14ac:dyDescent="0.25">
      <c r="A11" s="39" t="s">
        <v>36</v>
      </c>
      <c r="B11" s="40" t="s">
        <v>70</v>
      </c>
      <c r="C11" s="31">
        <v>1</v>
      </c>
      <c r="D11" s="31">
        <v>2</v>
      </c>
      <c r="E11" s="31">
        <v>15</v>
      </c>
      <c r="F11" s="31">
        <v>67</v>
      </c>
      <c r="G11" s="31">
        <v>75</v>
      </c>
      <c r="H11" s="42">
        <f t="shared" si="0"/>
        <v>4.3312499999999998</v>
      </c>
    </row>
    <row r="12" spans="1:8" ht="15.75" customHeight="1" x14ac:dyDescent="0.25">
      <c r="A12" s="39" t="s">
        <v>37</v>
      </c>
      <c r="B12" s="40" t="s">
        <v>71</v>
      </c>
      <c r="C12" s="31">
        <v>1</v>
      </c>
      <c r="D12" s="31">
        <v>5</v>
      </c>
      <c r="E12" s="31">
        <v>25</v>
      </c>
      <c r="F12" s="31">
        <v>71</v>
      </c>
      <c r="G12" s="31">
        <v>58</v>
      </c>
      <c r="H12" s="42">
        <f t="shared" si="0"/>
        <v>4.125</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v>
      </c>
      <c r="D14" s="31">
        <v>6</v>
      </c>
      <c r="E14" s="31">
        <v>30</v>
      </c>
      <c r="F14" s="31">
        <v>84</v>
      </c>
      <c r="G14" s="31">
        <v>39</v>
      </c>
      <c r="H14" s="42">
        <f t="shared" si="0"/>
        <v>3.9624999999999999</v>
      </c>
    </row>
    <row r="15" spans="1:8" ht="15.75" customHeight="1" x14ac:dyDescent="0.25">
      <c r="A15" s="39" t="s">
        <v>39</v>
      </c>
      <c r="B15" s="40" t="s">
        <v>73</v>
      </c>
      <c r="C15" s="31">
        <v>9</v>
      </c>
      <c r="D15" s="31">
        <v>5</v>
      </c>
      <c r="E15" s="31">
        <v>30</v>
      </c>
      <c r="F15" s="31">
        <v>81</v>
      </c>
      <c r="G15" s="31">
        <v>35</v>
      </c>
      <c r="H15" s="42">
        <f t="shared" si="0"/>
        <v>3.8</v>
      </c>
    </row>
    <row r="16" spans="1:8" ht="15.75" customHeight="1" x14ac:dyDescent="0.25">
      <c r="A16" s="39" t="s">
        <v>40</v>
      </c>
      <c r="B16" s="40" t="s">
        <v>74</v>
      </c>
      <c r="C16" s="31">
        <v>3</v>
      </c>
      <c r="D16" s="31">
        <v>12</v>
      </c>
      <c r="E16" s="31">
        <v>43</v>
      </c>
      <c r="F16" s="31">
        <v>68</v>
      </c>
      <c r="G16" s="31">
        <v>34</v>
      </c>
      <c r="H16" s="42">
        <f t="shared" si="0"/>
        <v>3.7374999999999998</v>
      </c>
    </row>
    <row r="17" spans="1:8" ht="15.75" customHeight="1" x14ac:dyDescent="0.25">
      <c r="A17" s="39" t="s">
        <v>41</v>
      </c>
      <c r="B17" s="40" t="s">
        <v>75</v>
      </c>
      <c r="C17" s="31">
        <v>3</v>
      </c>
      <c r="D17" s="31">
        <v>10</v>
      </c>
      <c r="E17" s="31">
        <v>38</v>
      </c>
      <c r="F17" s="31">
        <v>78</v>
      </c>
      <c r="G17" s="31">
        <v>31</v>
      </c>
      <c r="H17" s="42">
        <f t="shared" si="0"/>
        <v>3.7749999999999999</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1</v>
      </c>
      <c r="D19" s="31">
        <v>5</v>
      </c>
      <c r="E19" s="31">
        <v>27</v>
      </c>
      <c r="F19" s="31">
        <v>77</v>
      </c>
      <c r="G19" s="31">
        <v>50</v>
      </c>
      <c r="H19" s="42">
        <f t="shared" si="0"/>
        <v>4.0625</v>
      </c>
    </row>
    <row r="20" spans="1:8" ht="15.75" customHeight="1" x14ac:dyDescent="0.25">
      <c r="A20" s="39" t="s">
        <v>43</v>
      </c>
      <c r="B20" s="40" t="s">
        <v>77</v>
      </c>
      <c r="C20" s="31">
        <v>2</v>
      </c>
      <c r="D20" s="31">
        <v>3</v>
      </c>
      <c r="E20" s="31">
        <v>29</v>
      </c>
      <c r="F20" s="31">
        <v>83</v>
      </c>
      <c r="G20" s="31">
        <v>43</v>
      </c>
      <c r="H20" s="42">
        <f t="shared" si="0"/>
        <v>4.0125000000000002</v>
      </c>
    </row>
    <row r="21" spans="1:8" ht="15.75" customHeight="1" x14ac:dyDescent="0.25">
      <c r="A21" s="39" t="s">
        <v>44</v>
      </c>
      <c r="B21" s="40" t="s">
        <v>78</v>
      </c>
      <c r="C21" s="31">
        <v>3</v>
      </c>
      <c r="D21" s="31">
        <v>3</v>
      </c>
      <c r="E21" s="31">
        <v>19</v>
      </c>
      <c r="F21" s="31">
        <v>78</v>
      </c>
      <c r="G21" s="31">
        <v>57</v>
      </c>
      <c r="H21" s="42">
        <f t="shared" si="0"/>
        <v>4.1437499999999998</v>
      </c>
    </row>
    <row r="22" spans="1:8" ht="15.75" customHeight="1" x14ac:dyDescent="0.25">
      <c r="A22" s="39" t="s">
        <v>45</v>
      </c>
      <c r="B22" s="40" t="s">
        <v>79</v>
      </c>
      <c r="C22" s="31">
        <v>6</v>
      </c>
      <c r="D22" s="31">
        <v>3</v>
      </c>
      <c r="E22" s="31">
        <v>21</v>
      </c>
      <c r="F22" s="31">
        <v>77</v>
      </c>
      <c r="G22" s="31">
        <v>53</v>
      </c>
      <c r="H22" s="42">
        <f t="shared" si="0"/>
        <v>4.05</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10</v>
      </c>
      <c r="D24" s="31">
        <v>4</v>
      </c>
      <c r="E24" s="31">
        <v>31</v>
      </c>
      <c r="F24" s="31">
        <v>74</v>
      </c>
      <c r="G24" s="31">
        <v>41</v>
      </c>
      <c r="H24" s="42">
        <f t="shared" si="0"/>
        <v>3.8250000000000002</v>
      </c>
    </row>
    <row r="25" spans="1:8" ht="15.75" customHeight="1" x14ac:dyDescent="0.25">
      <c r="A25" s="39" t="s">
        <v>47</v>
      </c>
      <c r="B25" s="40" t="s">
        <v>81</v>
      </c>
      <c r="C25" s="31">
        <v>9</v>
      </c>
      <c r="D25" s="31">
        <v>10</v>
      </c>
      <c r="E25" s="31">
        <v>31</v>
      </c>
      <c r="F25" s="31">
        <v>72</v>
      </c>
      <c r="G25" s="31">
        <v>38</v>
      </c>
      <c r="H25" s="42">
        <f t="shared" si="0"/>
        <v>3.75</v>
      </c>
    </row>
    <row r="26" spans="1:8" ht="15.75" customHeight="1" x14ac:dyDescent="0.25">
      <c r="A26" s="39" t="s">
        <v>48</v>
      </c>
      <c r="B26" s="40" t="s">
        <v>82</v>
      </c>
      <c r="C26" s="31">
        <v>32</v>
      </c>
      <c r="D26" s="31">
        <v>26</v>
      </c>
      <c r="E26" s="31">
        <v>39</v>
      </c>
      <c r="F26" s="31">
        <v>45</v>
      </c>
      <c r="G26" s="31">
        <v>18</v>
      </c>
      <c r="H26" s="42">
        <f t="shared" si="0"/>
        <v>2.9437500000000001</v>
      </c>
    </row>
    <row r="27" spans="1:8" ht="15.75" customHeight="1" x14ac:dyDescent="0.25">
      <c r="A27" s="39" t="s">
        <v>49</v>
      </c>
      <c r="B27" s="40" t="s">
        <v>83</v>
      </c>
      <c r="C27" s="31">
        <v>2</v>
      </c>
      <c r="D27" s="31">
        <v>8</v>
      </c>
      <c r="E27" s="31">
        <v>51</v>
      </c>
      <c r="F27" s="31">
        <v>73</v>
      </c>
      <c r="G27" s="31">
        <v>26</v>
      </c>
      <c r="H27" s="42">
        <f t="shared" si="0"/>
        <v>3.7062499999999998</v>
      </c>
    </row>
    <row r="28" spans="1:8" ht="15.75" customHeight="1" x14ac:dyDescent="0.25">
      <c r="A28" s="39" t="s">
        <v>50</v>
      </c>
      <c r="B28" s="40" t="s">
        <v>84</v>
      </c>
      <c r="C28" s="31">
        <v>2</v>
      </c>
      <c r="D28" s="31">
        <v>11</v>
      </c>
      <c r="E28" s="31">
        <v>37</v>
      </c>
      <c r="F28" s="31">
        <v>74</v>
      </c>
      <c r="G28" s="31">
        <v>36</v>
      </c>
      <c r="H28" s="42">
        <f t="shared" si="0"/>
        <v>3.8187500000000001</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3</v>
      </c>
      <c r="D30" s="31">
        <v>5</v>
      </c>
      <c r="E30" s="31">
        <v>14</v>
      </c>
      <c r="F30" s="31">
        <v>79</v>
      </c>
      <c r="G30" s="31">
        <v>59</v>
      </c>
      <c r="H30" s="42">
        <f t="shared" si="0"/>
        <v>4.1624999999999996</v>
      </c>
    </row>
    <row r="31" spans="1:8" ht="15.75" customHeight="1" x14ac:dyDescent="0.25">
      <c r="A31" s="39" t="s">
        <v>52</v>
      </c>
      <c r="B31" s="40" t="s">
        <v>86</v>
      </c>
      <c r="C31" s="31">
        <v>20</v>
      </c>
      <c r="D31" s="31">
        <v>24</v>
      </c>
      <c r="E31" s="31">
        <v>44</v>
      </c>
      <c r="F31" s="31">
        <v>50</v>
      </c>
      <c r="G31" s="31">
        <v>22</v>
      </c>
      <c r="H31" s="42">
        <f t="shared" si="0"/>
        <v>3.1875</v>
      </c>
    </row>
    <row r="32" spans="1:8" ht="15.75" customHeight="1" x14ac:dyDescent="0.25">
      <c r="A32" s="39" t="s">
        <v>53</v>
      </c>
      <c r="B32" s="40" t="s">
        <v>87</v>
      </c>
      <c r="C32" s="31">
        <v>9</v>
      </c>
      <c r="D32" s="31">
        <v>11</v>
      </c>
      <c r="E32" s="31">
        <v>30</v>
      </c>
      <c r="F32" s="31">
        <v>65</v>
      </c>
      <c r="G32" s="31">
        <v>45</v>
      </c>
      <c r="H32" s="42">
        <f t="shared" si="0"/>
        <v>3.7875000000000001</v>
      </c>
    </row>
    <row r="33" spans="1:8" ht="15.75" customHeight="1" x14ac:dyDescent="0.25">
      <c r="A33" s="39" t="s">
        <v>54</v>
      </c>
      <c r="B33" s="40" t="s">
        <v>88</v>
      </c>
      <c r="C33" s="31">
        <v>2</v>
      </c>
      <c r="D33" s="31">
        <v>2</v>
      </c>
      <c r="E33" s="31">
        <v>13</v>
      </c>
      <c r="F33" s="31">
        <v>72</v>
      </c>
      <c r="G33" s="31">
        <v>71</v>
      </c>
      <c r="H33" s="42">
        <f t="shared" si="0"/>
        <v>4.3</v>
      </c>
    </row>
    <row r="34" spans="1:8" ht="15.75" customHeight="1" x14ac:dyDescent="0.25">
      <c r="A34" s="39" t="s">
        <v>55</v>
      </c>
      <c r="B34" s="40" t="s">
        <v>89</v>
      </c>
      <c r="C34" s="31">
        <v>11</v>
      </c>
      <c r="D34" s="31">
        <v>12</v>
      </c>
      <c r="E34" s="31">
        <v>44</v>
      </c>
      <c r="F34" s="31">
        <v>64</v>
      </c>
      <c r="G34" s="31">
        <v>29</v>
      </c>
      <c r="H34" s="42">
        <f t="shared" si="0"/>
        <v>3.55</v>
      </c>
    </row>
    <row r="35" spans="1:8" ht="15.75" customHeight="1" x14ac:dyDescent="0.25">
      <c r="A35" s="39" t="s">
        <v>56</v>
      </c>
      <c r="B35" s="40" t="s">
        <v>90</v>
      </c>
      <c r="C35" s="31">
        <v>28</v>
      </c>
      <c r="D35" s="31">
        <v>28</v>
      </c>
      <c r="E35" s="31">
        <v>47</v>
      </c>
      <c r="F35" s="31">
        <v>42</v>
      </c>
      <c r="G35" s="31">
        <v>15</v>
      </c>
      <c r="H35" s="42">
        <f t="shared" si="0"/>
        <v>2.9249999999999998</v>
      </c>
    </row>
    <row r="36" spans="1:8" ht="15.75" customHeight="1" x14ac:dyDescent="0.25">
      <c r="A36" s="39" t="s">
        <v>57</v>
      </c>
      <c r="B36" s="40" t="s">
        <v>98</v>
      </c>
      <c r="C36" s="31">
        <v>4</v>
      </c>
      <c r="D36" s="31">
        <v>3</v>
      </c>
      <c r="E36" s="31">
        <v>32</v>
      </c>
      <c r="F36" s="31">
        <v>71</v>
      </c>
      <c r="G36" s="31">
        <v>49</v>
      </c>
      <c r="H36" s="42">
        <f t="shared" si="0"/>
        <v>3.96875</v>
      </c>
    </row>
    <row r="37" spans="1:8" ht="15.75" customHeight="1" x14ac:dyDescent="0.25">
      <c r="A37" s="39" t="s">
        <v>58</v>
      </c>
      <c r="B37" s="40" t="s">
        <v>91</v>
      </c>
      <c r="C37" s="31">
        <v>5</v>
      </c>
      <c r="D37" s="31">
        <v>3</v>
      </c>
      <c r="E37" s="31">
        <v>48</v>
      </c>
      <c r="F37" s="31">
        <v>76</v>
      </c>
      <c r="G37" s="31">
        <v>28</v>
      </c>
      <c r="H37" s="42">
        <f t="shared" si="0"/>
        <v>3.7437499999999999</v>
      </c>
    </row>
    <row r="38" spans="1:8" ht="15.75" customHeight="1" x14ac:dyDescent="0.25">
      <c r="A38" s="39" t="s">
        <v>59</v>
      </c>
      <c r="B38" s="40" t="s">
        <v>92</v>
      </c>
      <c r="C38" s="31">
        <v>11</v>
      </c>
      <c r="D38" s="31">
        <v>12</v>
      </c>
      <c r="E38" s="31">
        <v>53</v>
      </c>
      <c r="F38" s="31">
        <v>58</v>
      </c>
      <c r="G38" s="31">
        <v>26</v>
      </c>
      <c r="H38" s="42">
        <f t="shared" si="0"/>
        <v>3.4750000000000001</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6</v>
      </c>
      <c r="D40" s="31">
        <v>5</v>
      </c>
      <c r="E40" s="31">
        <v>37</v>
      </c>
      <c r="F40" s="31">
        <v>80</v>
      </c>
      <c r="G40" s="31">
        <v>32</v>
      </c>
      <c r="H40" s="42">
        <f t="shared" si="0"/>
        <v>3.7937500000000002</v>
      </c>
    </row>
    <row r="41" spans="1:8" ht="15.75" customHeight="1" x14ac:dyDescent="0.25">
      <c r="A41" s="39" t="s">
        <v>61</v>
      </c>
      <c r="B41" s="40" t="s">
        <v>94</v>
      </c>
      <c r="C41" s="31">
        <v>4</v>
      </c>
      <c r="D41" s="31">
        <v>6</v>
      </c>
      <c r="E41" s="31">
        <v>43</v>
      </c>
      <c r="F41" s="31">
        <v>83</v>
      </c>
      <c r="G41" s="31">
        <v>24</v>
      </c>
      <c r="H41" s="42">
        <f t="shared" si="0"/>
        <v>3.7312500000000002</v>
      </c>
    </row>
    <row r="42" spans="1:8" ht="15.75" customHeight="1" x14ac:dyDescent="0.25">
      <c r="A42" s="39" t="s">
        <v>62</v>
      </c>
      <c r="B42" s="40" t="s">
        <v>95</v>
      </c>
      <c r="C42" s="31">
        <v>5</v>
      </c>
      <c r="D42" s="31">
        <v>7</v>
      </c>
      <c r="E42" s="31">
        <v>49</v>
      </c>
      <c r="F42" s="31">
        <v>73</v>
      </c>
      <c r="G42" s="31">
        <v>26</v>
      </c>
      <c r="H42" s="42">
        <f t="shared" si="0"/>
        <v>3.6749999999999998</v>
      </c>
    </row>
    <row r="43" spans="1:8" ht="15.75" customHeight="1" x14ac:dyDescent="0.25">
      <c r="A43" s="39" t="s">
        <v>63</v>
      </c>
      <c r="B43" s="40" t="s">
        <v>96</v>
      </c>
      <c r="C43" s="31">
        <v>17</v>
      </c>
      <c r="D43" s="31">
        <v>24</v>
      </c>
      <c r="E43" s="31">
        <v>43</v>
      </c>
      <c r="F43" s="31">
        <v>61</v>
      </c>
      <c r="G43" s="31">
        <v>15</v>
      </c>
      <c r="H43" s="42">
        <f t="shared" si="0"/>
        <v>3.2062499999999998</v>
      </c>
    </row>
    <row r="44" spans="1:8" ht="15.75" customHeight="1" x14ac:dyDescent="0.25">
      <c r="A44" s="39" t="s">
        <v>64</v>
      </c>
      <c r="B44" s="40" t="s">
        <v>97</v>
      </c>
      <c r="C44" s="31">
        <v>8</v>
      </c>
      <c r="D44" s="31">
        <v>5</v>
      </c>
      <c r="E44" s="31">
        <v>38</v>
      </c>
      <c r="F44" s="31">
        <v>70</v>
      </c>
      <c r="G44" s="31">
        <v>39</v>
      </c>
      <c r="H44" s="42">
        <f t="shared" si="0"/>
        <v>3.7937500000000002</v>
      </c>
    </row>
  </sheetData>
  <mergeCells count="17">
    <mergeCell ref="A13:B13"/>
    <mergeCell ref="C13:H13"/>
    <mergeCell ref="A3:B3"/>
    <mergeCell ref="A4:B4"/>
    <mergeCell ref="A1:B1"/>
    <mergeCell ref="A39:B39"/>
    <mergeCell ref="C39:H39"/>
    <mergeCell ref="A18:B18"/>
    <mergeCell ref="C18:H18"/>
    <mergeCell ref="A23:B23"/>
    <mergeCell ref="C23:H23"/>
    <mergeCell ref="A29:B29"/>
    <mergeCell ref="C29:H29"/>
    <mergeCell ref="A2:H2"/>
    <mergeCell ref="H3:H4"/>
    <mergeCell ref="A5:B5"/>
    <mergeCell ref="C5:H5"/>
  </mergeCells>
  <hyperlinks>
    <hyperlink ref="A1" r:id="rId1" location="Dropdown_Menu!A1" xr:uid="{00000000-0004-0000-1B00-000000000000}"/>
    <hyperlink ref="A1:B1" r:id="rId2" location="Dropdown_Menu!A1" display="Back to Dropdown Menu" xr:uid="{00000000-0004-0000-1B00-000001000000}"/>
  </hyperlinks>
  <pageMargins left="0.39370078740157483" right="0.35433070866141736" top="0.34" bottom="0.42" header="0.31496062992125984" footer="0.23"/>
  <pageSetup paperSize="9" scale="83" orientation="landscape" r:id="rId3"/>
  <headerFooter>
    <oddFooter>&amp;R&amp;"Arial Narrow,Bold"&amp;KC00000eUniv@ Shoolini University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7.777343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681</v>
      </c>
      <c r="B2" s="113"/>
      <c r="C2" s="113"/>
      <c r="D2" s="113"/>
      <c r="E2" s="113"/>
      <c r="F2" s="113"/>
      <c r="G2" s="113"/>
      <c r="H2" s="114"/>
    </row>
    <row r="3" spans="1:8" s="38" customFormat="1" x14ac:dyDescent="0.3">
      <c r="A3" s="101"/>
      <c r="B3" s="103"/>
      <c r="C3" s="51" t="s">
        <v>99</v>
      </c>
      <c r="D3" s="51" t="s">
        <v>100</v>
      </c>
      <c r="E3" s="51" t="s">
        <v>101</v>
      </c>
      <c r="F3" s="51" t="s">
        <v>102</v>
      </c>
      <c r="G3" s="51" t="s">
        <v>103</v>
      </c>
      <c r="H3" s="147" t="s">
        <v>104</v>
      </c>
    </row>
    <row r="4" spans="1:8" s="38" customFormat="1" ht="14.4" x14ac:dyDescent="0.3">
      <c r="A4" s="145" t="s">
        <v>105</v>
      </c>
      <c r="B4" s="146"/>
      <c r="C4" s="52">
        <v>1</v>
      </c>
      <c r="D4" s="52">
        <v>2</v>
      </c>
      <c r="E4" s="52">
        <v>3</v>
      </c>
      <c r="F4" s="52">
        <v>4</v>
      </c>
      <c r="G4" s="52">
        <v>5</v>
      </c>
      <c r="H4" s="147"/>
    </row>
    <row r="5" spans="1:8" s="38" customFormat="1" ht="15.75" customHeight="1" x14ac:dyDescent="0.3">
      <c r="A5" s="108" t="s">
        <v>106</v>
      </c>
      <c r="B5" s="108"/>
      <c r="C5" s="148"/>
      <c r="D5" s="149"/>
      <c r="E5" s="149"/>
      <c r="F5" s="149"/>
      <c r="G5" s="149"/>
      <c r="H5" s="150"/>
    </row>
    <row r="6" spans="1:8" ht="15.75" customHeight="1" x14ac:dyDescent="0.25">
      <c r="A6" s="39" t="s">
        <v>31</v>
      </c>
      <c r="B6" s="40" t="s">
        <v>65</v>
      </c>
      <c r="C6" s="31">
        <v>6</v>
      </c>
      <c r="D6" s="31">
        <v>8</v>
      </c>
      <c r="E6" s="31">
        <v>40</v>
      </c>
      <c r="F6" s="31">
        <v>142</v>
      </c>
      <c r="G6" s="31">
        <v>77</v>
      </c>
      <c r="H6" s="42">
        <f>((1*C6)+(2*D6)+(3*E6)+(4*F6)+(5*G6))/273</f>
        <v>4.0109890109890109</v>
      </c>
    </row>
    <row r="7" spans="1:8" ht="15.75" customHeight="1" x14ac:dyDescent="0.25">
      <c r="A7" s="39" t="s">
        <v>32</v>
      </c>
      <c r="B7" s="40" t="s">
        <v>66</v>
      </c>
      <c r="C7" s="31">
        <v>3</v>
      </c>
      <c r="D7" s="31">
        <v>14</v>
      </c>
      <c r="E7" s="31">
        <v>43</v>
      </c>
      <c r="F7" s="31">
        <v>148</v>
      </c>
      <c r="G7" s="31">
        <v>65</v>
      </c>
      <c r="H7" s="42">
        <f t="shared" ref="H7:H44" si="0">((1*C7)+(2*D7)+(3*E7)+(4*F7)+(5*G7))/273</f>
        <v>3.9450549450549453</v>
      </c>
    </row>
    <row r="8" spans="1:8" ht="15.75" customHeight="1" x14ac:dyDescent="0.25">
      <c r="A8" s="39" t="s">
        <v>33</v>
      </c>
      <c r="B8" s="40" t="s">
        <v>67</v>
      </c>
      <c r="C8" s="31">
        <v>3</v>
      </c>
      <c r="D8" s="31">
        <v>12</v>
      </c>
      <c r="E8" s="31">
        <v>44</v>
      </c>
      <c r="F8" s="31">
        <v>152</v>
      </c>
      <c r="G8" s="31">
        <v>62</v>
      </c>
      <c r="H8" s="42">
        <f t="shared" si="0"/>
        <v>3.9450549450549453</v>
      </c>
    </row>
    <row r="9" spans="1:8" ht="15.75" customHeight="1" x14ac:dyDescent="0.25">
      <c r="A9" s="39" t="s">
        <v>34</v>
      </c>
      <c r="B9" s="40" t="s">
        <v>68</v>
      </c>
      <c r="C9" s="31">
        <v>7</v>
      </c>
      <c r="D9" s="31">
        <v>22</v>
      </c>
      <c r="E9" s="31">
        <v>94</v>
      </c>
      <c r="F9" s="31">
        <v>107</v>
      </c>
      <c r="G9" s="31">
        <v>43</v>
      </c>
      <c r="H9" s="42">
        <f t="shared" si="0"/>
        <v>3.5750915750915753</v>
      </c>
    </row>
    <row r="10" spans="1:8" ht="15.75" customHeight="1" x14ac:dyDescent="0.25">
      <c r="A10" s="39" t="s">
        <v>35</v>
      </c>
      <c r="B10" s="40" t="s">
        <v>69</v>
      </c>
      <c r="C10" s="31">
        <v>6</v>
      </c>
      <c r="D10" s="31">
        <v>23</v>
      </c>
      <c r="E10" s="31">
        <v>66</v>
      </c>
      <c r="F10" s="31">
        <v>130</v>
      </c>
      <c r="G10" s="31">
        <v>48</v>
      </c>
      <c r="H10" s="42">
        <f t="shared" si="0"/>
        <v>3.6996336996336998</v>
      </c>
    </row>
    <row r="11" spans="1:8" ht="15.75" customHeight="1" x14ac:dyDescent="0.25">
      <c r="A11" s="39" t="s">
        <v>36</v>
      </c>
      <c r="B11" s="40" t="s">
        <v>70</v>
      </c>
      <c r="C11" s="31">
        <v>10</v>
      </c>
      <c r="D11" s="31">
        <v>15</v>
      </c>
      <c r="E11" s="31">
        <v>39</v>
      </c>
      <c r="F11" s="31">
        <v>141</v>
      </c>
      <c r="G11" s="31">
        <v>68</v>
      </c>
      <c r="H11" s="42">
        <f t="shared" si="0"/>
        <v>3.8864468864468864</v>
      </c>
    </row>
    <row r="12" spans="1:8" ht="15.75" customHeight="1" x14ac:dyDescent="0.25">
      <c r="A12" s="39" t="s">
        <v>37</v>
      </c>
      <c r="B12" s="40" t="s">
        <v>71</v>
      </c>
      <c r="C12" s="31">
        <v>20</v>
      </c>
      <c r="D12" s="31">
        <v>49</v>
      </c>
      <c r="E12" s="31">
        <v>69</v>
      </c>
      <c r="F12" s="31">
        <v>108</v>
      </c>
      <c r="G12" s="31">
        <v>27</v>
      </c>
      <c r="H12" s="42">
        <f t="shared" si="0"/>
        <v>3.2673992673992673</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10</v>
      </c>
      <c r="D14" s="31">
        <v>15</v>
      </c>
      <c r="E14" s="31">
        <v>68</v>
      </c>
      <c r="F14" s="31">
        <v>137</v>
      </c>
      <c r="G14" s="31">
        <v>43</v>
      </c>
      <c r="H14" s="42">
        <f t="shared" si="0"/>
        <v>3.6886446886446889</v>
      </c>
    </row>
    <row r="15" spans="1:8" ht="15.75" customHeight="1" x14ac:dyDescent="0.25">
      <c r="A15" s="39" t="s">
        <v>39</v>
      </c>
      <c r="B15" s="40" t="s">
        <v>73</v>
      </c>
      <c r="C15" s="31">
        <v>19</v>
      </c>
      <c r="D15" s="31">
        <v>18</v>
      </c>
      <c r="E15" s="31">
        <v>69</v>
      </c>
      <c r="F15" s="31">
        <v>118</v>
      </c>
      <c r="G15" s="31">
        <v>49</v>
      </c>
      <c r="H15" s="42">
        <f t="shared" si="0"/>
        <v>3.5860805860805862</v>
      </c>
    </row>
    <row r="16" spans="1:8" ht="15.75" customHeight="1" x14ac:dyDescent="0.25">
      <c r="A16" s="39" t="s">
        <v>40</v>
      </c>
      <c r="B16" s="40" t="s">
        <v>74</v>
      </c>
      <c r="C16" s="31">
        <v>23</v>
      </c>
      <c r="D16" s="31">
        <v>26</v>
      </c>
      <c r="E16" s="31">
        <v>49</v>
      </c>
      <c r="F16" s="31">
        <v>124</v>
      </c>
      <c r="G16" s="31">
        <v>51</v>
      </c>
      <c r="H16" s="42">
        <f t="shared" si="0"/>
        <v>3.5641025641025643</v>
      </c>
    </row>
    <row r="17" spans="1:8" ht="15.75" customHeight="1" x14ac:dyDescent="0.25">
      <c r="A17" s="39" t="s">
        <v>41</v>
      </c>
      <c r="B17" s="40" t="s">
        <v>75</v>
      </c>
      <c r="C17" s="31">
        <v>12</v>
      </c>
      <c r="D17" s="31">
        <v>29</v>
      </c>
      <c r="E17" s="31">
        <v>86</v>
      </c>
      <c r="F17" s="31">
        <v>111</v>
      </c>
      <c r="G17" s="31">
        <v>35</v>
      </c>
      <c r="H17" s="42">
        <f t="shared" si="0"/>
        <v>3.468864468864469</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8</v>
      </c>
      <c r="D19" s="31">
        <v>15</v>
      </c>
      <c r="E19" s="31">
        <v>64</v>
      </c>
      <c r="F19" s="31">
        <v>135</v>
      </c>
      <c r="G19" s="31">
        <v>51</v>
      </c>
      <c r="H19" s="42">
        <f t="shared" si="0"/>
        <v>3.7545787545787546</v>
      </c>
    </row>
    <row r="20" spans="1:8" ht="15.75" customHeight="1" x14ac:dyDescent="0.25">
      <c r="A20" s="39" t="s">
        <v>43</v>
      </c>
      <c r="B20" s="40" t="s">
        <v>77</v>
      </c>
      <c r="C20" s="31">
        <v>9</v>
      </c>
      <c r="D20" s="31">
        <v>14</v>
      </c>
      <c r="E20" s="31">
        <v>76</v>
      </c>
      <c r="F20" s="31">
        <v>138</v>
      </c>
      <c r="G20" s="31">
        <v>36</v>
      </c>
      <c r="H20" s="42">
        <f t="shared" si="0"/>
        <v>3.6520146520146519</v>
      </c>
    </row>
    <row r="21" spans="1:8" ht="15.75" customHeight="1" x14ac:dyDescent="0.25">
      <c r="A21" s="39" t="s">
        <v>44</v>
      </c>
      <c r="B21" s="40" t="s">
        <v>78</v>
      </c>
      <c r="C21" s="31">
        <v>14</v>
      </c>
      <c r="D21" s="31">
        <v>38</v>
      </c>
      <c r="E21" s="31">
        <v>62</v>
      </c>
      <c r="F21" s="31">
        <v>123</v>
      </c>
      <c r="G21" s="31">
        <v>36</v>
      </c>
      <c r="H21" s="42">
        <f t="shared" si="0"/>
        <v>3.4725274725274726</v>
      </c>
    </row>
    <row r="22" spans="1:8" ht="15.75" customHeight="1" x14ac:dyDescent="0.25">
      <c r="A22" s="39" t="s">
        <v>45</v>
      </c>
      <c r="B22" s="40" t="s">
        <v>79</v>
      </c>
      <c r="C22" s="31">
        <v>16</v>
      </c>
      <c r="D22" s="31">
        <v>24</v>
      </c>
      <c r="E22" s="31">
        <v>87</v>
      </c>
      <c r="F22" s="31">
        <v>116</v>
      </c>
      <c r="G22" s="31">
        <v>30</v>
      </c>
      <c r="H22" s="42">
        <f t="shared" si="0"/>
        <v>3.4395604395604398</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11</v>
      </c>
      <c r="D24" s="31">
        <v>9</v>
      </c>
      <c r="E24" s="31">
        <v>41</v>
      </c>
      <c r="F24" s="31">
        <v>153</v>
      </c>
      <c r="G24" s="31">
        <v>59</v>
      </c>
      <c r="H24" s="42">
        <f t="shared" si="0"/>
        <v>3.8791208791208791</v>
      </c>
    </row>
    <row r="25" spans="1:8" ht="15.75" customHeight="1" x14ac:dyDescent="0.25">
      <c r="A25" s="39" t="s">
        <v>47</v>
      </c>
      <c r="B25" s="40" t="s">
        <v>81</v>
      </c>
      <c r="C25" s="31">
        <v>15</v>
      </c>
      <c r="D25" s="31">
        <v>14</v>
      </c>
      <c r="E25" s="31">
        <v>53</v>
      </c>
      <c r="F25" s="31">
        <v>142</v>
      </c>
      <c r="G25" s="31">
        <v>49</v>
      </c>
      <c r="H25" s="42">
        <f t="shared" si="0"/>
        <v>3.7179487179487181</v>
      </c>
    </row>
    <row r="26" spans="1:8" ht="15.75" customHeight="1" x14ac:dyDescent="0.25">
      <c r="A26" s="39" t="s">
        <v>48</v>
      </c>
      <c r="B26" s="40" t="s">
        <v>82</v>
      </c>
      <c r="C26" s="31">
        <v>53</v>
      </c>
      <c r="D26" s="31">
        <v>43</v>
      </c>
      <c r="E26" s="31">
        <v>75</v>
      </c>
      <c r="F26" s="31">
        <v>82</v>
      </c>
      <c r="G26" s="31">
        <v>20</v>
      </c>
      <c r="H26" s="42">
        <f t="shared" si="0"/>
        <v>2.901098901098901</v>
      </c>
    </row>
    <row r="27" spans="1:8" ht="15.75" customHeight="1" x14ac:dyDescent="0.25">
      <c r="A27" s="39" t="s">
        <v>49</v>
      </c>
      <c r="B27" s="40" t="s">
        <v>83</v>
      </c>
      <c r="C27" s="31">
        <v>23</v>
      </c>
      <c r="D27" s="31">
        <v>24</v>
      </c>
      <c r="E27" s="31">
        <v>119</v>
      </c>
      <c r="F27" s="31">
        <v>84</v>
      </c>
      <c r="G27" s="31">
        <v>23</v>
      </c>
      <c r="H27" s="42">
        <f t="shared" si="0"/>
        <v>3.2197802197802199</v>
      </c>
    </row>
    <row r="28" spans="1:8" ht="15.75" customHeight="1" x14ac:dyDescent="0.25">
      <c r="A28" s="39" t="s">
        <v>50</v>
      </c>
      <c r="B28" s="40" t="s">
        <v>84</v>
      </c>
      <c r="C28" s="31">
        <v>19</v>
      </c>
      <c r="D28" s="31">
        <v>25</v>
      </c>
      <c r="E28" s="31">
        <v>73</v>
      </c>
      <c r="F28" s="31">
        <v>107</v>
      </c>
      <c r="G28" s="31">
        <v>49</v>
      </c>
      <c r="H28" s="42">
        <f t="shared" si="0"/>
        <v>3.5201465201465201</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7</v>
      </c>
      <c r="D30" s="31">
        <v>11</v>
      </c>
      <c r="E30" s="31">
        <v>29</v>
      </c>
      <c r="F30" s="31">
        <v>122</v>
      </c>
      <c r="G30" s="31">
        <v>104</v>
      </c>
      <c r="H30" s="42">
        <f t="shared" si="0"/>
        <v>4.1172161172161168</v>
      </c>
    </row>
    <row r="31" spans="1:8" ht="15.75" customHeight="1" x14ac:dyDescent="0.25">
      <c r="A31" s="39" t="s">
        <v>52</v>
      </c>
      <c r="B31" s="40" t="s">
        <v>86</v>
      </c>
      <c r="C31" s="31">
        <v>47</v>
      </c>
      <c r="D31" s="31">
        <v>48</v>
      </c>
      <c r="E31" s="31">
        <v>68</v>
      </c>
      <c r="F31" s="31">
        <v>87</v>
      </c>
      <c r="G31" s="31">
        <v>23</v>
      </c>
      <c r="H31" s="42">
        <f t="shared" si="0"/>
        <v>2.9670329670329672</v>
      </c>
    </row>
    <row r="32" spans="1:8" ht="15.75" customHeight="1" x14ac:dyDescent="0.25">
      <c r="A32" s="39" t="s">
        <v>53</v>
      </c>
      <c r="B32" s="40" t="s">
        <v>87</v>
      </c>
      <c r="C32" s="31">
        <v>30</v>
      </c>
      <c r="D32" s="31">
        <v>31</v>
      </c>
      <c r="E32" s="31">
        <v>58</v>
      </c>
      <c r="F32" s="31">
        <v>97</v>
      </c>
      <c r="G32" s="31">
        <v>57</v>
      </c>
      <c r="H32" s="42">
        <f t="shared" si="0"/>
        <v>3.4395604395604398</v>
      </c>
    </row>
    <row r="33" spans="1:8" ht="15.75" customHeight="1" x14ac:dyDescent="0.25">
      <c r="A33" s="39" t="s">
        <v>54</v>
      </c>
      <c r="B33" s="40" t="s">
        <v>88</v>
      </c>
      <c r="C33" s="31">
        <v>3</v>
      </c>
      <c r="D33" s="31">
        <v>2</v>
      </c>
      <c r="E33" s="31">
        <v>22</v>
      </c>
      <c r="F33" s="31">
        <v>107</v>
      </c>
      <c r="G33" s="31">
        <v>139</v>
      </c>
      <c r="H33" s="42">
        <f t="shared" si="0"/>
        <v>4.3809523809523814</v>
      </c>
    </row>
    <row r="34" spans="1:8" ht="15.75" customHeight="1" x14ac:dyDescent="0.25">
      <c r="A34" s="39" t="s">
        <v>55</v>
      </c>
      <c r="B34" s="40" t="s">
        <v>89</v>
      </c>
      <c r="C34" s="31">
        <v>19</v>
      </c>
      <c r="D34" s="31">
        <v>22</v>
      </c>
      <c r="E34" s="31">
        <v>71</v>
      </c>
      <c r="F34" s="31">
        <v>122</v>
      </c>
      <c r="G34" s="31">
        <v>39</v>
      </c>
      <c r="H34" s="42">
        <f t="shared" si="0"/>
        <v>3.5128205128205128</v>
      </c>
    </row>
    <row r="35" spans="1:8" ht="15.75" customHeight="1" x14ac:dyDescent="0.25">
      <c r="A35" s="39" t="s">
        <v>56</v>
      </c>
      <c r="B35" s="40" t="s">
        <v>90</v>
      </c>
      <c r="C35" s="31">
        <v>63</v>
      </c>
      <c r="D35" s="31">
        <v>47</v>
      </c>
      <c r="E35" s="31">
        <v>77</v>
      </c>
      <c r="F35" s="31">
        <v>65</v>
      </c>
      <c r="G35" s="31">
        <v>21</v>
      </c>
      <c r="H35" s="42">
        <f t="shared" si="0"/>
        <v>2.7582417582417582</v>
      </c>
    </row>
    <row r="36" spans="1:8" ht="15.75" customHeight="1" x14ac:dyDescent="0.25">
      <c r="A36" s="39" t="s">
        <v>57</v>
      </c>
      <c r="B36" s="40" t="s">
        <v>98</v>
      </c>
      <c r="C36" s="31">
        <v>8</v>
      </c>
      <c r="D36" s="31">
        <v>17</v>
      </c>
      <c r="E36" s="31">
        <v>63</v>
      </c>
      <c r="F36" s="31">
        <v>141</v>
      </c>
      <c r="G36" s="31">
        <v>44</v>
      </c>
      <c r="H36" s="42">
        <f t="shared" si="0"/>
        <v>3.7179487179487181</v>
      </c>
    </row>
    <row r="37" spans="1:8" ht="15.75" customHeight="1" x14ac:dyDescent="0.25">
      <c r="A37" s="39" t="s">
        <v>58</v>
      </c>
      <c r="B37" s="40" t="s">
        <v>91</v>
      </c>
      <c r="C37" s="31">
        <v>21</v>
      </c>
      <c r="D37" s="31">
        <v>32</v>
      </c>
      <c r="E37" s="31">
        <v>81</v>
      </c>
      <c r="F37" s="31">
        <v>104</v>
      </c>
      <c r="G37" s="31">
        <v>35</v>
      </c>
      <c r="H37" s="42">
        <f t="shared" si="0"/>
        <v>3.3663003663003663</v>
      </c>
    </row>
    <row r="38" spans="1:8" ht="15.75" customHeight="1" x14ac:dyDescent="0.25">
      <c r="A38" s="39" t="s">
        <v>59</v>
      </c>
      <c r="B38" s="40" t="s">
        <v>92</v>
      </c>
      <c r="C38" s="31">
        <v>35</v>
      </c>
      <c r="D38" s="31">
        <v>27</v>
      </c>
      <c r="E38" s="31">
        <v>92</v>
      </c>
      <c r="F38" s="31">
        <v>90</v>
      </c>
      <c r="G38" s="31">
        <v>29</v>
      </c>
      <c r="H38" s="42">
        <f t="shared" si="0"/>
        <v>3.1868131868131866</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10</v>
      </c>
      <c r="D40" s="31">
        <v>15</v>
      </c>
      <c r="E40" s="31">
        <v>83</v>
      </c>
      <c r="F40" s="31">
        <v>134</v>
      </c>
      <c r="G40" s="31">
        <v>31</v>
      </c>
      <c r="H40" s="42">
        <f t="shared" si="0"/>
        <v>3.5897435897435899</v>
      </c>
    </row>
    <row r="41" spans="1:8" ht="15.75" customHeight="1" x14ac:dyDescent="0.25">
      <c r="A41" s="39" t="s">
        <v>61</v>
      </c>
      <c r="B41" s="40" t="s">
        <v>94</v>
      </c>
      <c r="C41" s="31">
        <v>10</v>
      </c>
      <c r="D41" s="31">
        <v>12</v>
      </c>
      <c r="E41" s="31">
        <v>92</v>
      </c>
      <c r="F41" s="31">
        <v>129</v>
      </c>
      <c r="G41" s="31">
        <v>30</v>
      </c>
      <c r="H41" s="42">
        <f t="shared" si="0"/>
        <v>3.5750915750915753</v>
      </c>
    </row>
    <row r="42" spans="1:8" ht="15.75" customHeight="1" x14ac:dyDescent="0.25">
      <c r="A42" s="39" t="s">
        <v>62</v>
      </c>
      <c r="B42" s="40" t="s">
        <v>95</v>
      </c>
      <c r="C42" s="31">
        <v>9</v>
      </c>
      <c r="D42" s="31">
        <v>20</v>
      </c>
      <c r="E42" s="31">
        <v>92</v>
      </c>
      <c r="F42" s="31">
        <v>125</v>
      </c>
      <c r="G42" s="31">
        <v>27</v>
      </c>
      <c r="H42" s="42">
        <f t="shared" si="0"/>
        <v>3.5164835164835164</v>
      </c>
    </row>
    <row r="43" spans="1:8" ht="15.75" customHeight="1" x14ac:dyDescent="0.25">
      <c r="A43" s="39" t="s">
        <v>63</v>
      </c>
      <c r="B43" s="40" t="s">
        <v>96</v>
      </c>
      <c r="C43" s="31">
        <v>11</v>
      </c>
      <c r="D43" s="31">
        <v>15</v>
      </c>
      <c r="E43" s="31">
        <v>67</v>
      </c>
      <c r="F43" s="31">
        <v>142</v>
      </c>
      <c r="G43" s="31">
        <v>38</v>
      </c>
      <c r="H43" s="42">
        <f t="shared" si="0"/>
        <v>3.6630036630036629</v>
      </c>
    </row>
    <row r="44" spans="1:8" ht="15.75" customHeight="1" x14ac:dyDescent="0.25">
      <c r="A44" s="39" t="s">
        <v>64</v>
      </c>
      <c r="B44" s="40" t="s">
        <v>97</v>
      </c>
      <c r="C44" s="31">
        <v>11</v>
      </c>
      <c r="D44" s="31">
        <v>13</v>
      </c>
      <c r="E44" s="31">
        <v>63</v>
      </c>
      <c r="F44" s="31">
        <v>131</v>
      </c>
      <c r="G44" s="31">
        <v>55</v>
      </c>
      <c r="H44" s="42">
        <f t="shared" si="0"/>
        <v>3.7545787545787546</v>
      </c>
    </row>
  </sheetData>
  <mergeCells count="17">
    <mergeCell ref="A13:B13"/>
    <mergeCell ref="C13:H13"/>
    <mergeCell ref="A3:B3"/>
    <mergeCell ref="A4:B4"/>
    <mergeCell ref="A1:B1"/>
    <mergeCell ref="A39:B39"/>
    <mergeCell ref="C39:H39"/>
    <mergeCell ref="A18:B18"/>
    <mergeCell ref="C18:H18"/>
    <mergeCell ref="A23:B23"/>
    <mergeCell ref="C23:H23"/>
    <mergeCell ref="A29:B29"/>
    <mergeCell ref="C29:H29"/>
    <mergeCell ref="A2:H2"/>
    <mergeCell ref="H3:H4"/>
    <mergeCell ref="A5:B5"/>
    <mergeCell ref="C5:H5"/>
  </mergeCells>
  <hyperlinks>
    <hyperlink ref="A1" r:id="rId1" location="Dropdown_Menu!A1" xr:uid="{00000000-0004-0000-1C00-000000000000}"/>
    <hyperlink ref="A1:B1" r:id="rId2" location="Dropdown_Menu!A1" display="Back to Dropdown Menu" xr:uid="{00000000-0004-0000-1C00-000001000000}"/>
  </hyperlinks>
  <pageMargins left="0.39370078740157483" right="0.31496062992125984" top="0.39370078740157483" bottom="0.27559055118110237" header="0.31496062992125984" footer="0.31496062992125984"/>
  <pageSetup paperSize="9" scale="8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H44"/>
  <sheetViews>
    <sheetView showGridLines="0" tabSelected="1" zoomScale="90" zoomScaleNormal="90" workbookViewId="0">
      <selection activeCell="L5" sqref="L5"/>
    </sheetView>
  </sheetViews>
  <sheetFormatPr defaultColWidth="9" defaultRowHeight="13.8" x14ac:dyDescent="0.25"/>
  <cols>
    <col min="1" max="1" width="3.44140625" style="37" customWidth="1"/>
    <col min="2" max="2" width="102.44140625" style="30" customWidth="1"/>
    <col min="3" max="3" width="13.21875" style="37" customWidth="1"/>
    <col min="4" max="6" width="9.109375" style="37" customWidth="1"/>
    <col min="7" max="7" width="13.33203125" style="37" bestFit="1" customWidth="1"/>
    <col min="8" max="8" width="6.21875" style="37" bestFit="1" customWidth="1"/>
    <col min="9" max="16384" width="9" style="30"/>
  </cols>
  <sheetData>
    <row r="1" spans="1:8" ht="15" thickBot="1" x14ac:dyDescent="0.35">
      <c r="A1" s="99" t="s">
        <v>112</v>
      </c>
      <c r="B1" s="99"/>
    </row>
    <row r="2" spans="1:8" ht="18" x14ac:dyDescent="0.25">
      <c r="A2" s="112" t="s">
        <v>403</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t="s">
        <v>105</v>
      </c>
      <c r="B4" s="107"/>
      <c r="C4" s="49">
        <v>1</v>
      </c>
      <c r="D4" s="49">
        <v>2</v>
      </c>
      <c r="E4" s="49">
        <v>3</v>
      </c>
      <c r="F4" s="49">
        <v>4</v>
      </c>
      <c r="G4" s="49">
        <v>5</v>
      </c>
      <c r="H4" s="115"/>
    </row>
    <row r="5" spans="1:8" ht="15.75" customHeight="1" x14ac:dyDescent="0.25">
      <c r="A5" s="116" t="s">
        <v>106</v>
      </c>
      <c r="B5" s="117"/>
      <c r="C5" s="109"/>
      <c r="D5" s="110"/>
      <c r="E5" s="110"/>
      <c r="F5" s="110"/>
      <c r="G5" s="110"/>
      <c r="H5" s="111"/>
    </row>
    <row r="6" spans="1:8" ht="15.75" customHeight="1" x14ac:dyDescent="0.25">
      <c r="A6" s="39" t="s">
        <v>31</v>
      </c>
      <c r="B6" s="40" t="s">
        <v>65</v>
      </c>
      <c r="C6" s="41">
        <v>45</v>
      </c>
      <c r="D6" s="41">
        <v>58</v>
      </c>
      <c r="E6" s="41">
        <v>290</v>
      </c>
      <c r="F6" s="41">
        <v>757</v>
      </c>
      <c r="G6" s="41">
        <v>477</v>
      </c>
      <c r="H6" s="42">
        <f>((1*C6)+(2*D6)+(3*E6)+(4*F6)+(5*G6))/1627</f>
        <v>3.960663798401967</v>
      </c>
    </row>
    <row r="7" spans="1:8" ht="15.75" customHeight="1" x14ac:dyDescent="0.25">
      <c r="A7" s="39" t="s">
        <v>32</v>
      </c>
      <c r="B7" s="40" t="s">
        <v>66</v>
      </c>
      <c r="C7" s="41">
        <v>53</v>
      </c>
      <c r="D7" s="41">
        <v>95</v>
      </c>
      <c r="E7" s="41">
        <v>312</v>
      </c>
      <c r="F7" s="41">
        <v>731</v>
      </c>
      <c r="G7" s="41">
        <v>436</v>
      </c>
      <c r="H7" s="42">
        <f t="shared" ref="H7:H44" si="0">((1*C7)+(2*D7)+(3*E7)+(4*F7)+(5*G7))/1627</f>
        <v>3.8617086662569147</v>
      </c>
    </row>
    <row r="8" spans="1:8" ht="15.75" customHeight="1" x14ac:dyDescent="0.25">
      <c r="A8" s="39" t="s">
        <v>33</v>
      </c>
      <c r="B8" s="40" t="s">
        <v>67</v>
      </c>
      <c r="C8" s="41">
        <v>45</v>
      </c>
      <c r="D8" s="41">
        <v>79</v>
      </c>
      <c r="E8" s="41">
        <v>306</v>
      </c>
      <c r="F8" s="41">
        <v>780</v>
      </c>
      <c r="G8" s="41">
        <v>417</v>
      </c>
      <c r="H8" s="42">
        <f t="shared" si="0"/>
        <v>3.8881376767055933</v>
      </c>
    </row>
    <row r="9" spans="1:8" ht="15.75" customHeight="1" x14ac:dyDescent="0.25">
      <c r="A9" s="39" t="s">
        <v>34</v>
      </c>
      <c r="B9" s="40" t="s">
        <v>68</v>
      </c>
      <c r="C9" s="41">
        <v>71</v>
      </c>
      <c r="D9" s="41">
        <v>132</v>
      </c>
      <c r="E9" s="41">
        <v>508</v>
      </c>
      <c r="F9" s="41">
        <v>614</v>
      </c>
      <c r="G9" s="41">
        <v>302</v>
      </c>
      <c r="H9" s="42">
        <f t="shared" si="0"/>
        <v>3.5802089735709894</v>
      </c>
    </row>
    <row r="10" spans="1:8" ht="15.75" customHeight="1" x14ac:dyDescent="0.25">
      <c r="A10" s="39" t="s">
        <v>35</v>
      </c>
      <c r="B10" s="40" t="s">
        <v>69</v>
      </c>
      <c r="C10" s="41">
        <v>59</v>
      </c>
      <c r="D10" s="41">
        <v>138</v>
      </c>
      <c r="E10" s="41">
        <v>404</v>
      </c>
      <c r="F10" s="41">
        <v>720</v>
      </c>
      <c r="G10" s="41">
        <v>306</v>
      </c>
      <c r="H10" s="42">
        <f t="shared" si="0"/>
        <v>3.6613398893669329</v>
      </c>
    </row>
    <row r="11" spans="1:8" ht="15.75" customHeight="1" x14ac:dyDescent="0.25">
      <c r="A11" s="39" t="s">
        <v>36</v>
      </c>
      <c r="B11" s="40" t="s">
        <v>70</v>
      </c>
      <c r="C11" s="41">
        <v>59</v>
      </c>
      <c r="D11" s="41">
        <v>79</v>
      </c>
      <c r="E11" s="41">
        <v>300</v>
      </c>
      <c r="F11" s="41">
        <v>761</v>
      </c>
      <c r="G11" s="41">
        <v>428</v>
      </c>
      <c r="H11" s="42">
        <f t="shared" si="0"/>
        <v>3.8727719729563614</v>
      </c>
    </row>
    <row r="12" spans="1:8" ht="15.75" customHeight="1" x14ac:dyDescent="0.25">
      <c r="A12" s="39" t="s">
        <v>37</v>
      </c>
      <c r="B12" s="40" t="s">
        <v>71</v>
      </c>
      <c r="C12" s="41">
        <v>156</v>
      </c>
      <c r="D12" s="41">
        <v>233</v>
      </c>
      <c r="E12" s="41">
        <v>391</v>
      </c>
      <c r="F12" s="41">
        <v>564</v>
      </c>
      <c r="G12" s="41">
        <v>283</v>
      </c>
      <c r="H12" s="42">
        <f t="shared" si="0"/>
        <v>3.3595574677320221</v>
      </c>
    </row>
    <row r="13" spans="1:8" ht="15.75" customHeight="1" x14ac:dyDescent="0.25">
      <c r="A13" s="108" t="s">
        <v>107</v>
      </c>
      <c r="B13" s="108"/>
      <c r="C13" s="101"/>
      <c r="D13" s="102"/>
      <c r="E13" s="102"/>
      <c r="F13" s="102"/>
      <c r="G13" s="102"/>
      <c r="H13" s="103"/>
    </row>
    <row r="14" spans="1:8" ht="15.75" customHeight="1" x14ac:dyDescent="0.25">
      <c r="A14" s="39" t="s">
        <v>38</v>
      </c>
      <c r="B14" s="40" t="s">
        <v>72</v>
      </c>
      <c r="C14" s="43">
        <v>79</v>
      </c>
      <c r="D14" s="43">
        <v>103</v>
      </c>
      <c r="E14" s="43">
        <v>424</v>
      </c>
      <c r="F14" s="43">
        <v>721</v>
      </c>
      <c r="G14" s="43">
        <v>300</v>
      </c>
      <c r="H14" s="42">
        <f t="shared" si="0"/>
        <v>3.6515058389674246</v>
      </c>
    </row>
    <row r="15" spans="1:8" ht="15.75" customHeight="1" x14ac:dyDescent="0.25">
      <c r="A15" s="39" t="s">
        <v>39</v>
      </c>
      <c r="B15" s="40" t="s">
        <v>73</v>
      </c>
      <c r="C15" s="43">
        <v>116</v>
      </c>
      <c r="D15" s="43">
        <v>139</v>
      </c>
      <c r="E15" s="43">
        <v>409</v>
      </c>
      <c r="F15" s="43">
        <v>681</v>
      </c>
      <c r="G15" s="43">
        <v>282</v>
      </c>
      <c r="H15" s="42">
        <f t="shared" si="0"/>
        <v>3.5371850030731409</v>
      </c>
    </row>
    <row r="16" spans="1:8" ht="15.75" customHeight="1" x14ac:dyDescent="0.25">
      <c r="A16" s="39" t="s">
        <v>40</v>
      </c>
      <c r="B16" s="40" t="s">
        <v>74</v>
      </c>
      <c r="C16" s="43">
        <v>131</v>
      </c>
      <c r="D16" s="43">
        <v>181</v>
      </c>
      <c r="E16" s="43">
        <v>380</v>
      </c>
      <c r="F16" s="43">
        <v>636</v>
      </c>
      <c r="G16" s="43">
        <v>299</v>
      </c>
      <c r="H16" s="42">
        <f t="shared" si="0"/>
        <v>3.4861708666256916</v>
      </c>
    </row>
    <row r="17" spans="1:8" ht="15.75" customHeight="1" x14ac:dyDescent="0.25">
      <c r="A17" s="39" t="s">
        <v>41</v>
      </c>
      <c r="B17" s="40" t="s">
        <v>75</v>
      </c>
      <c r="C17" s="43">
        <v>93</v>
      </c>
      <c r="D17" s="43">
        <v>139</v>
      </c>
      <c r="E17" s="43">
        <v>516</v>
      </c>
      <c r="F17" s="43">
        <v>637</v>
      </c>
      <c r="G17" s="43">
        <v>242</v>
      </c>
      <c r="H17" s="42">
        <f t="shared" si="0"/>
        <v>3.4892440073755377</v>
      </c>
    </row>
    <row r="18" spans="1:8" ht="15.75" customHeight="1" x14ac:dyDescent="0.25">
      <c r="A18" s="108" t="s">
        <v>108</v>
      </c>
      <c r="B18" s="108"/>
      <c r="C18" s="109"/>
      <c r="D18" s="110"/>
      <c r="E18" s="110"/>
      <c r="F18" s="110"/>
      <c r="G18" s="110"/>
      <c r="H18" s="111"/>
    </row>
    <row r="19" spans="1:8" ht="15.75" customHeight="1" x14ac:dyDescent="0.25">
      <c r="A19" s="39" t="s">
        <v>42</v>
      </c>
      <c r="B19" s="40" t="s">
        <v>76</v>
      </c>
      <c r="C19" s="43">
        <v>69</v>
      </c>
      <c r="D19" s="43">
        <v>109</v>
      </c>
      <c r="E19" s="43">
        <v>397</v>
      </c>
      <c r="F19" s="43">
        <v>749</v>
      </c>
      <c r="G19" s="43">
        <v>303</v>
      </c>
      <c r="H19" s="42">
        <f t="shared" si="0"/>
        <v>3.6810079901659498</v>
      </c>
    </row>
    <row r="20" spans="1:8" ht="15.75" customHeight="1" x14ac:dyDescent="0.25">
      <c r="A20" s="39" t="s">
        <v>43</v>
      </c>
      <c r="B20" s="40" t="s">
        <v>77</v>
      </c>
      <c r="C20" s="43">
        <v>68</v>
      </c>
      <c r="D20" s="43">
        <v>106</v>
      </c>
      <c r="E20" s="43">
        <v>445</v>
      </c>
      <c r="F20" s="43">
        <v>733</v>
      </c>
      <c r="G20" s="43">
        <v>275</v>
      </c>
      <c r="H20" s="42">
        <f t="shared" si="0"/>
        <v>3.6398279041180084</v>
      </c>
    </row>
    <row r="21" spans="1:8" ht="15.75" customHeight="1" x14ac:dyDescent="0.25">
      <c r="A21" s="39" t="s">
        <v>44</v>
      </c>
      <c r="B21" s="40" t="s">
        <v>78</v>
      </c>
      <c r="C21" s="43">
        <v>81</v>
      </c>
      <c r="D21" s="43">
        <v>91</v>
      </c>
      <c r="E21" s="43">
        <v>328</v>
      </c>
      <c r="F21" s="43">
        <v>708</v>
      </c>
      <c r="G21" s="43">
        <v>419</v>
      </c>
      <c r="H21" s="42">
        <f t="shared" si="0"/>
        <v>3.7947141979102641</v>
      </c>
    </row>
    <row r="22" spans="1:8" ht="15.75" customHeight="1" x14ac:dyDescent="0.25">
      <c r="A22" s="39" t="s">
        <v>45</v>
      </c>
      <c r="B22" s="40" t="s">
        <v>79</v>
      </c>
      <c r="C22" s="44">
        <v>83</v>
      </c>
      <c r="D22" s="43">
        <v>90</v>
      </c>
      <c r="E22" s="43">
        <v>404</v>
      </c>
      <c r="F22" s="43">
        <v>681</v>
      </c>
      <c r="G22" s="43">
        <v>369</v>
      </c>
      <c r="H22" s="42">
        <f t="shared" si="0"/>
        <v>3.7148125384142592</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45">
        <v>81</v>
      </c>
      <c r="D24" s="45">
        <v>73</v>
      </c>
      <c r="E24" s="45">
        <v>321</v>
      </c>
      <c r="F24" s="45">
        <v>747</v>
      </c>
      <c r="G24" s="45">
        <v>405</v>
      </c>
      <c r="H24" s="42">
        <f t="shared" si="0"/>
        <v>3.812538414259373</v>
      </c>
    </row>
    <row r="25" spans="1:8" ht="15.75" customHeight="1" x14ac:dyDescent="0.25">
      <c r="A25" s="39" t="s">
        <v>47</v>
      </c>
      <c r="B25" s="40" t="s">
        <v>81</v>
      </c>
      <c r="C25" s="45">
        <v>96</v>
      </c>
      <c r="D25" s="45">
        <v>94</v>
      </c>
      <c r="E25" s="45">
        <v>354</v>
      </c>
      <c r="F25" s="45">
        <v>740</v>
      </c>
      <c r="G25" s="45">
        <v>343</v>
      </c>
      <c r="H25" s="42">
        <f t="shared" si="0"/>
        <v>3.7006760909649663</v>
      </c>
    </row>
    <row r="26" spans="1:8" ht="15.75" customHeight="1" x14ac:dyDescent="0.25">
      <c r="A26" s="39" t="s">
        <v>48</v>
      </c>
      <c r="B26" s="40" t="s">
        <v>82</v>
      </c>
      <c r="C26" s="45">
        <v>341</v>
      </c>
      <c r="D26" s="45">
        <v>230</v>
      </c>
      <c r="E26" s="45">
        <v>354</v>
      </c>
      <c r="F26" s="45">
        <v>479</v>
      </c>
      <c r="G26" s="45">
        <v>223</v>
      </c>
      <c r="H26" s="42">
        <f t="shared" si="0"/>
        <v>3.0079901659496007</v>
      </c>
    </row>
    <row r="27" spans="1:8" ht="15.75" customHeight="1" x14ac:dyDescent="0.25">
      <c r="A27" s="39" t="s">
        <v>49</v>
      </c>
      <c r="B27" s="40" t="s">
        <v>83</v>
      </c>
      <c r="C27" s="45">
        <v>123</v>
      </c>
      <c r="D27" s="45">
        <v>119</v>
      </c>
      <c r="E27" s="45">
        <v>644</v>
      </c>
      <c r="F27" s="45">
        <v>530</v>
      </c>
      <c r="G27" s="45">
        <v>211</v>
      </c>
      <c r="H27" s="42">
        <f t="shared" si="0"/>
        <v>3.3607867240319607</v>
      </c>
    </row>
    <row r="28" spans="1:8" ht="15.75" customHeight="1" x14ac:dyDescent="0.25">
      <c r="A28" s="39" t="s">
        <v>50</v>
      </c>
      <c r="B28" s="40" t="s">
        <v>84</v>
      </c>
      <c r="C28" s="45">
        <v>129</v>
      </c>
      <c r="D28" s="45">
        <v>117</v>
      </c>
      <c r="E28" s="45">
        <v>434</v>
      </c>
      <c r="F28" s="45">
        <v>601</v>
      </c>
      <c r="G28" s="45">
        <v>346</v>
      </c>
      <c r="H28" s="42">
        <f t="shared" si="0"/>
        <v>3.5642286416717885</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43">
        <v>38</v>
      </c>
      <c r="D30" s="43">
        <v>52</v>
      </c>
      <c r="E30" s="43">
        <v>237</v>
      </c>
      <c r="F30" s="43">
        <v>705</v>
      </c>
      <c r="G30" s="43">
        <v>595</v>
      </c>
      <c r="H30" s="42">
        <f t="shared" si="0"/>
        <v>4.086047940995698</v>
      </c>
    </row>
    <row r="31" spans="1:8" ht="15.75" customHeight="1" x14ac:dyDescent="0.25">
      <c r="A31" s="39" t="s">
        <v>52</v>
      </c>
      <c r="B31" s="40" t="s">
        <v>86</v>
      </c>
      <c r="C31" s="43">
        <v>341</v>
      </c>
      <c r="D31" s="43">
        <v>247</v>
      </c>
      <c r="E31" s="43">
        <v>424</v>
      </c>
      <c r="F31" s="43">
        <v>420</v>
      </c>
      <c r="G31" s="43">
        <v>195</v>
      </c>
      <c r="H31" s="42">
        <f t="shared" si="0"/>
        <v>2.9268592501536572</v>
      </c>
    </row>
    <row r="32" spans="1:8" ht="15.75" customHeight="1" x14ac:dyDescent="0.25">
      <c r="A32" s="39" t="s">
        <v>53</v>
      </c>
      <c r="B32" s="40" t="s">
        <v>87</v>
      </c>
      <c r="C32" s="43">
        <v>194</v>
      </c>
      <c r="D32" s="43">
        <v>176</v>
      </c>
      <c r="E32" s="43">
        <v>367</v>
      </c>
      <c r="F32" s="43">
        <v>569</v>
      </c>
      <c r="G32" s="43">
        <v>321</v>
      </c>
      <c r="H32" s="42">
        <f t="shared" si="0"/>
        <v>3.3976644130301166</v>
      </c>
    </row>
    <row r="33" spans="1:8" ht="15.75" customHeight="1" x14ac:dyDescent="0.25">
      <c r="A33" s="39" t="s">
        <v>54</v>
      </c>
      <c r="B33" s="40" t="s">
        <v>88</v>
      </c>
      <c r="C33" s="43">
        <v>21</v>
      </c>
      <c r="D33" s="43">
        <v>28</v>
      </c>
      <c r="E33" s="43">
        <v>193</v>
      </c>
      <c r="F33" s="43">
        <v>632</v>
      </c>
      <c r="G33" s="43">
        <v>753</v>
      </c>
      <c r="H33" s="42">
        <f t="shared" si="0"/>
        <v>4.2710510141364475</v>
      </c>
    </row>
    <row r="34" spans="1:8" ht="15.75" customHeight="1" x14ac:dyDescent="0.25">
      <c r="A34" s="39" t="s">
        <v>55</v>
      </c>
      <c r="B34" s="40" t="s">
        <v>89</v>
      </c>
      <c r="C34" s="43">
        <v>153</v>
      </c>
      <c r="D34" s="43">
        <v>142</v>
      </c>
      <c r="E34" s="43">
        <v>469</v>
      </c>
      <c r="F34" s="43">
        <v>584</v>
      </c>
      <c r="G34" s="43">
        <v>279</v>
      </c>
      <c r="H34" s="42">
        <f t="shared" si="0"/>
        <v>3.4265519360786723</v>
      </c>
    </row>
    <row r="35" spans="1:8" ht="15.75" customHeight="1" x14ac:dyDescent="0.25">
      <c r="A35" s="39" t="s">
        <v>56</v>
      </c>
      <c r="B35" s="40" t="s">
        <v>90</v>
      </c>
      <c r="C35" s="43">
        <v>380</v>
      </c>
      <c r="D35" s="43">
        <v>264</v>
      </c>
      <c r="E35" s="43">
        <v>408</v>
      </c>
      <c r="F35" s="43">
        <v>378</v>
      </c>
      <c r="G35" s="43">
        <v>197</v>
      </c>
      <c r="H35" s="42">
        <f t="shared" si="0"/>
        <v>2.8451137062077443</v>
      </c>
    </row>
    <row r="36" spans="1:8" ht="15.75" customHeight="1" x14ac:dyDescent="0.25">
      <c r="A36" s="39" t="s">
        <v>57</v>
      </c>
      <c r="B36" s="40" t="s">
        <v>98</v>
      </c>
      <c r="C36" s="43">
        <v>65</v>
      </c>
      <c r="D36" s="43">
        <v>88</v>
      </c>
      <c r="E36" s="43">
        <v>383</v>
      </c>
      <c r="F36" s="43">
        <v>718</v>
      </c>
      <c r="G36" s="43">
        <v>370</v>
      </c>
      <c r="H36" s="42">
        <f t="shared" si="0"/>
        <v>3.7566072526121697</v>
      </c>
    </row>
    <row r="37" spans="1:8" ht="15.75" customHeight="1" x14ac:dyDescent="0.25">
      <c r="A37" s="39" t="s">
        <v>58</v>
      </c>
      <c r="B37" s="40" t="s">
        <v>91</v>
      </c>
      <c r="C37" s="43">
        <v>119</v>
      </c>
      <c r="D37" s="43">
        <v>128</v>
      </c>
      <c r="E37" s="43">
        <v>500</v>
      </c>
      <c r="F37" s="43">
        <v>636</v>
      </c>
      <c r="G37" s="43">
        <v>244</v>
      </c>
      <c r="H37" s="42">
        <f t="shared" si="0"/>
        <v>3.4658881376767057</v>
      </c>
    </row>
    <row r="38" spans="1:8" ht="15.75" customHeight="1" x14ac:dyDescent="0.25">
      <c r="A38" s="39" t="s">
        <v>59</v>
      </c>
      <c r="B38" s="40" t="s">
        <v>92</v>
      </c>
      <c r="C38" s="43">
        <v>192</v>
      </c>
      <c r="D38" s="43">
        <v>160</v>
      </c>
      <c r="E38" s="43">
        <v>515</v>
      </c>
      <c r="F38" s="43">
        <v>524</v>
      </c>
      <c r="G38" s="43">
        <v>236</v>
      </c>
      <c r="H38" s="42">
        <f t="shared" si="0"/>
        <v>3.2778119237861092</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43">
        <v>88</v>
      </c>
      <c r="D40" s="43">
        <v>98</v>
      </c>
      <c r="E40" s="43">
        <v>473</v>
      </c>
      <c r="F40" s="43">
        <v>702</v>
      </c>
      <c r="G40" s="43">
        <v>266</v>
      </c>
      <c r="H40" s="42">
        <f t="shared" si="0"/>
        <v>3.5900430239704977</v>
      </c>
    </row>
    <row r="41" spans="1:8" ht="15.75" customHeight="1" x14ac:dyDescent="0.25">
      <c r="A41" s="39" t="s">
        <v>61</v>
      </c>
      <c r="B41" s="40" t="s">
        <v>94</v>
      </c>
      <c r="C41" s="43">
        <v>75</v>
      </c>
      <c r="D41" s="43">
        <v>94</v>
      </c>
      <c r="E41" s="43">
        <v>498</v>
      </c>
      <c r="F41" s="43">
        <v>717</v>
      </c>
      <c r="G41" s="43">
        <v>243</v>
      </c>
      <c r="H41" s="42">
        <f t="shared" si="0"/>
        <v>3.5894283958205286</v>
      </c>
    </row>
    <row r="42" spans="1:8" ht="15.75" customHeight="1" x14ac:dyDescent="0.25">
      <c r="A42" s="39" t="s">
        <v>62</v>
      </c>
      <c r="B42" s="40" t="s">
        <v>95</v>
      </c>
      <c r="C42" s="43">
        <v>78</v>
      </c>
      <c r="D42" s="43">
        <v>116</v>
      </c>
      <c r="E42" s="43">
        <v>552</v>
      </c>
      <c r="F42" s="43">
        <v>648</v>
      </c>
      <c r="G42" s="43">
        <v>233</v>
      </c>
      <c r="H42" s="42">
        <f t="shared" si="0"/>
        <v>3.5175169022741239</v>
      </c>
    </row>
    <row r="43" spans="1:8" ht="15.75" customHeight="1" x14ac:dyDescent="0.25">
      <c r="A43" s="39" t="s">
        <v>63</v>
      </c>
      <c r="B43" s="40" t="s">
        <v>96</v>
      </c>
      <c r="C43" s="43">
        <v>99</v>
      </c>
      <c r="D43" s="43">
        <v>133</v>
      </c>
      <c r="E43" s="43">
        <v>372</v>
      </c>
      <c r="F43" s="43">
        <v>739</v>
      </c>
      <c r="G43" s="43">
        <v>284</v>
      </c>
      <c r="H43" s="42">
        <f t="shared" si="0"/>
        <v>3.5998770743700059</v>
      </c>
    </row>
    <row r="44" spans="1:8" ht="15.75" customHeight="1" x14ac:dyDescent="0.25">
      <c r="A44" s="39" t="s">
        <v>64</v>
      </c>
      <c r="B44" s="40" t="s">
        <v>97</v>
      </c>
      <c r="C44" s="43">
        <v>83</v>
      </c>
      <c r="D44" s="43">
        <v>79</v>
      </c>
      <c r="E44" s="43">
        <v>425</v>
      </c>
      <c r="F44" s="43">
        <v>695</v>
      </c>
      <c r="G44" s="43">
        <v>345</v>
      </c>
      <c r="H44" s="42">
        <f t="shared" si="0"/>
        <v>3.7006760909649663</v>
      </c>
    </row>
  </sheetData>
  <mergeCells count="17">
    <mergeCell ref="A13:B13"/>
    <mergeCell ref="C13:H13"/>
    <mergeCell ref="A3:B3"/>
    <mergeCell ref="A4:B4"/>
    <mergeCell ref="A1:B1"/>
    <mergeCell ref="A39:B39"/>
    <mergeCell ref="C39:H39"/>
    <mergeCell ref="A18:B18"/>
    <mergeCell ref="C18:H18"/>
    <mergeCell ref="A23:B23"/>
    <mergeCell ref="C23:H23"/>
    <mergeCell ref="A29:B29"/>
    <mergeCell ref="C29:H29"/>
    <mergeCell ref="A2:H2"/>
    <mergeCell ref="H3:H4"/>
    <mergeCell ref="A5:B5"/>
    <mergeCell ref="C5:H5"/>
  </mergeCells>
  <hyperlinks>
    <hyperlink ref="A1" r:id="rId1" location="Dropdown_Menu!A1" xr:uid="{00000000-0004-0000-0300-000000000000}"/>
    <hyperlink ref="A1:B1" r:id="rId2" location="Dropdown_Menu!A1" display="Back to Dropdown Menu" xr:uid="{00000000-0004-0000-0300-000001000000}"/>
  </hyperlinks>
  <pageMargins left="0.39370078740157483" right="0.35433070866141736" top="0.31496062992125984" bottom="0.43" header="0.31496062992125984" footer="0.15"/>
  <pageSetup paperSize="9" scale="83" orientation="landscape" r:id="rId3"/>
  <headerFooter>
    <oddFooter>&amp;R&amp;"Arial Narrow,Bold"&amp;KC00000eUniv@ Shoolini University</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0000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682</v>
      </c>
      <c r="B2" s="113"/>
      <c r="C2" s="113"/>
      <c r="D2" s="113"/>
      <c r="E2" s="113"/>
      <c r="F2" s="113"/>
      <c r="G2" s="113"/>
      <c r="H2" s="114"/>
    </row>
    <row r="3" spans="1:8" s="38" customFormat="1" x14ac:dyDescent="0.3">
      <c r="A3" s="104"/>
      <c r="B3" s="105"/>
      <c r="C3" s="48" t="s">
        <v>99</v>
      </c>
      <c r="D3" s="48" t="s">
        <v>100</v>
      </c>
      <c r="E3" s="48" t="s">
        <v>101</v>
      </c>
      <c r="F3" s="48" t="s">
        <v>102</v>
      </c>
      <c r="G3" s="48" t="s">
        <v>103</v>
      </c>
      <c r="H3" s="115" t="s">
        <v>104</v>
      </c>
    </row>
    <row r="4" spans="1:8" s="38" customForma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0</v>
      </c>
      <c r="D6" s="31">
        <v>2</v>
      </c>
      <c r="E6" s="31">
        <v>2</v>
      </c>
      <c r="F6" s="31">
        <v>7</v>
      </c>
      <c r="G6" s="31">
        <v>8</v>
      </c>
      <c r="H6" s="42">
        <f>((1*C6)+(2*D6)+(3*E6)+(4*F6)+(5*G6))/19</f>
        <v>4.1052631578947372</v>
      </c>
    </row>
    <row r="7" spans="1:8" ht="15.75" customHeight="1" x14ac:dyDescent="0.25">
      <c r="A7" s="39" t="s">
        <v>32</v>
      </c>
      <c r="B7" s="40" t="s">
        <v>66</v>
      </c>
      <c r="C7" s="31">
        <v>0</v>
      </c>
      <c r="D7" s="31">
        <v>1</v>
      </c>
      <c r="E7" s="31">
        <v>3</v>
      </c>
      <c r="F7" s="31">
        <v>8</v>
      </c>
      <c r="G7" s="31">
        <v>7</v>
      </c>
      <c r="H7" s="42">
        <f t="shared" ref="H7:H44" si="0">((1*C7)+(2*D7)+(3*E7)+(4*F7)+(5*G7))/19</f>
        <v>4.1052631578947372</v>
      </c>
    </row>
    <row r="8" spans="1:8" ht="15.75" customHeight="1" x14ac:dyDescent="0.25">
      <c r="A8" s="39" t="s">
        <v>33</v>
      </c>
      <c r="B8" s="40" t="s">
        <v>67</v>
      </c>
      <c r="C8" s="31">
        <v>0</v>
      </c>
      <c r="D8" s="31">
        <v>1</v>
      </c>
      <c r="E8" s="31">
        <v>3</v>
      </c>
      <c r="F8" s="31">
        <v>9</v>
      </c>
      <c r="G8" s="31">
        <v>6</v>
      </c>
      <c r="H8" s="42">
        <f t="shared" si="0"/>
        <v>4.0526315789473681</v>
      </c>
    </row>
    <row r="9" spans="1:8" ht="15.75" customHeight="1" x14ac:dyDescent="0.25">
      <c r="A9" s="39" t="s">
        <v>34</v>
      </c>
      <c r="B9" s="40" t="s">
        <v>68</v>
      </c>
      <c r="C9" s="31">
        <v>0</v>
      </c>
      <c r="D9" s="31">
        <v>1</v>
      </c>
      <c r="E9" s="31">
        <v>6</v>
      </c>
      <c r="F9" s="31">
        <v>6</v>
      </c>
      <c r="G9" s="31">
        <v>6</v>
      </c>
      <c r="H9" s="42">
        <f t="shared" si="0"/>
        <v>3.8947368421052633</v>
      </c>
    </row>
    <row r="10" spans="1:8" ht="15.75" customHeight="1" x14ac:dyDescent="0.25">
      <c r="A10" s="39" t="s">
        <v>35</v>
      </c>
      <c r="B10" s="40" t="s">
        <v>69</v>
      </c>
      <c r="C10" s="31">
        <v>0</v>
      </c>
      <c r="D10" s="31">
        <v>0</v>
      </c>
      <c r="E10" s="31">
        <v>4</v>
      </c>
      <c r="F10" s="31">
        <v>10</v>
      </c>
      <c r="G10" s="31">
        <v>5</v>
      </c>
      <c r="H10" s="42">
        <f t="shared" si="0"/>
        <v>4.0526315789473681</v>
      </c>
    </row>
    <row r="11" spans="1:8" ht="15.75" customHeight="1" x14ac:dyDescent="0.25">
      <c r="A11" s="39" t="s">
        <v>36</v>
      </c>
      <c r="B11" s="40" t="s">
        <v>70</v>
      </c>
      <c r="C11" s="31">
        <v>0</v>
      </c>
      <c r="D11" s="31">
        <v>0</v>
      </c>
      <c r="E11" s="31">
        <v>3</v>
      </c>
      <c r="F11" s="31">
        <v>10</v>
      </c>
      <c r="G11" s="31">
        <v>6</v>
      </c>
      <c r="H11" s="42">
        <f t="shared" si="0"/>
        <v>4.1578947368421053</v>
      </c>
    </row>
    <row r="12" spans="1:8" ht="15.75" customHeight="1" x14ac:dyDescent="0.25">
      <c r="A12" s="39" t="s">
        <v>37</v>
      </c>
      <c r="B12" s="40" t="s">
        <v>71</v>
      </c>
      <c r="C12" s="31">
        <v>0</v>
      </c>
      <c r="D12" s="31">
        <v>2</v>
      </c>
      <c r="E12" s="31">
        <v>2</v>
      </c>
      <c r="F12" s="31">
        <v>11</v>
      </c>
      <c r="G12" s="31">
        <v>4</v>
      </c>
      <c r="H12" s="42">
        <f t="shared" si="0"/>
        <v>3.8947368421052633</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0</v>
      </c>
      <c r="D14" s="31">
        <v>0</v>
      </c>
      <c r="E14" s="31">
        <v>3</v>
      </c>
      <c r="F14" s="31">
        <v>11</v>
      </c>
      <c r="G14" s="31">
        <v>5</v>
      </c>
      <c r="H14" s="42">
        <f t="shared" si="0"/>
        <v>4.1052631578947372</v>
      </c>
    </row>
    <row r="15" spans="1:8" ht="15.75" customHeight="1" x14ac:dyDescent="0.25">
      <c r="A15" s="39" t="s">
        <v>39</v>
      </c>
      <c r="B15" s="40" t="s">
        <v>73</v>
      </c>
      <c r="C15" s="31">
        <v>0</v>
      </c>
      <c r="D15" s="31">
        <v>0</v>
      </c>
      <c r="E15" s="31">
        <v>8</v>
      </c>
      <c r="F15" s="31">
        <v>8</v>
      </c>
      <c r="G15" s="31">
        <v>3</v>
      </c>
      <c r="H15" s="42">
        <f t="shared" si="0"/>
        <v>3.736842105263158</v>
      </c>
    </row>
    <row r="16" spans="1:8" ht="15.75" customHeight="1" x14ac:dyDescent="0.25">
      <c r="A16" s="39" t="s">
        <v>40</v>
      </c>
      <c r="B16" s="40" t="s">
        <v>74</v>
      </c>
      <c r="C16" s="31">
        <v>1</v>
      </c>
      <c r="D16" s="31">
        <v>3</v>
      </c>
      <c r="E16" s="31">
        <v>5</v>
      </c>
      <c r="F16" s="31">
        <v>7</v>
      </c>
      <c r="G16" s="31">
        <v>3</v>
      </c>
      <c r="H16" s="42">
        <f t="shared" si="0"/>
        <v>3.4210526315789473</v>
      </c>
    </row>
    <row r="17" spans="1:8" ht="15.75" customHeight="1" x14ac:dyDescent="0.25">
      <c r="A17" s="39" t="s">
        <v>41</v>
      </c>
      <c r="B17" s="40" t="s">
        <v>75</v>
      </c>
      <c r="C17" s="31">
        <v>0</v>
      </c>
      <c r="D17" s="31">
        <v>1</v>
      </c>
      <c r="E17" s="31">
        <v>8</v>
      </c>
      <c r="F17" s="31">
        <v>8</v>
      </c>
      <c r="G17" s="31">
        <v>2</v>
      </c>
      <c r="H17" s="42">
        <f t="shared" si="0"/>
        <v>3.5789473684210527</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0</v>
      </c>
      <c r="D19" s="31">
        <v>0</v>
      </c>
      <c r="E19" s="31">
        <v>4</v>
      </c>
      <c r="F19" s="31">
        <v>13</v>
      </c>
      <c r="G19" s="31">
        <v>2</v>
      </c>
      <c r="H19" s="42">
        <f t="shared" si="0"/>
        <v>3.8947368421052633</v>
      </c>
    </row>
    <row r="20" spans="1:8" ht="15.75" customHeight="1" x14ac:dyDescent="0.25">
      <c r="A20" s="39" t="s">
        <v>43</v>
      </c>
      <c r="B20" s="40" t="s">
        <v>77</v>
      </c>
      <c r="C20" s="31">
        <v>0</v>
      </c>
      <c r="D20" s="31">
        <v>2</v>
      </c>
      <c r="E20" s="31">
        <v>3</v>
      </c>
      <c r="F20" s="31">
        <v>11</v>
      </c>
      <c r="G20" s="31">
        <v>3</v>
      </c>
      <c r="H20" s="42">
        <f t="shared" si="0"/>
        <v>3.7894736842105261</v>
      </c>
    </row>
    <row r="21" spans="1:8" ht="15.75" customHeight="1" x14ac:dyDescent="0.25">
      <c r="A21" s="39" t="s">
        <v>44</v>
      </c>
      <c r="B21" s="40" t="s">
        <v>78</v>
      </c>
      <c r="C21" s="31">
        <v>0</v>
      </c>
      <c r="D21" s="31">
        <v>1</v>
      </c>
      <c r="E21" s="31">
        <v>6</v>
      </c>
      <c r="F21" s="31">
        <v>10</v>
      </c>
      <c r="G21" s="31">
        <v>2</v>
      </c>
      <c r="H21" s="42">
        <f t="shared" si="0"/>
        <v>3.6842105263157894</v>
      </c>
    </row>
    <row r="22" spans="1:8" ht="15.75" customHeight="1" x14ac:dyDescent="0.25">
      <c r="A22" s="39" t="s">
        <v>45</v>
      </c>
      <c r="B22" s="40" t="s">
        <v>79</v>
      </c>
      <c r="C22" s="31">
        <v>1</v>
      </c>
      <c r="D22" s="31">
        <v>2</v>
      </c>
      <c r="E22" s="31">
        <v>3</v>
      </c>
      <c r="F22" s="31">
        <v>9</v>
      </c>
      <c r="G22" s="31">
        <v>4</v>
      </c>
      <c r="H22" s="42">
        <f t="shared" si="0"/>
        <v>3.6842105263157894</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0</v>
      </c>
      <c r="D24" s="31">
        <v>0</v>
      </c>
      <c r="E24" s="31">
        <v>3</v>
      </c>
      <c r="F24" s="31">
        <v>13</v>
      </c>
      <c r="G24" s="31">
        <v>3</v>
      </c>
      <c r="H24" s="42">
        <f t="shared" si="0"/>
        <v>4</v>
      </c>
    </row>
    <row r="25" spans="1:8" ht="15.75" customHeight="1" x14ac:dyDescent="0.25">
      <c r="A25" s="39" t="s">
        <v>47</v>
      </c>
      <c r="B25" s="40" t="s">
        <v>81</v>
      </c>
      <c r="C25" s="31">
        <v>0</v>
      </c>
      <c r="D25" s="31">
        <v>1</v>
      </c>
      <c r="E25" s="31">
        <v>5</v>
      </c>
      <c r="F25" s="31">
        <v>9</v>
      </c>
      <c r="G25" s="31">
        <v>4</v>
      </c>
      <c r="H25" s="42">
        <f t="shared" si="0"/>
        <v>3.8421052631578947</v>
      </c>
    </row>
    <row r="26" spans="1:8" ht="15.75" customHeight="1" x14ac:dyDescent="0.25">
      <c r="A26" s="39" t="s">
        <v>48</v>
      </c>
      <c r="B26" s="40" t="s">
        <v>82</v>
      </c>
      <c r="C26" s="31">
        <v>6</v>
      </c>
      <c r="D26" s="31">
        <v>5</v>
      </c>
      <c r="E26" s="31">
        <v>3</v>
      </c>
      <c r="F26" s="31">
        <v>5</v>
      </c>
      <c r="G26" s="31">
        <v>0</v>
      </c>
      <c r="H26" s="42">
        <f t="shared" si="0"/>
        <v>2.3684210526315788</v>
      </c>
    </row>
    <row r="27" spans="1:8" ht="15.75" customHeight="1" x14ac:dyDescent="0.25">
      <c r="A27" s="39" t="s">
        <v>49</v>
      </c>
      <c r="B27" s="40" t="s">
        <v>83</v>
      </c>
      <c r="C27" s="31">
        <v>1</v>
      </c>
      <c r="D27" s="31">
        <v>0</v>
      </c>
      <c r="E27" s="31">
        <v>9</v>
      </c>
      <c r="F27" s="31">
        <v>8</v>
      </c>
      <c r="G27" s="31">
        <v>1</v>
      </c>
      <c r="H27" s="42">
        <f t="shared" si="0"/>
        <v>3.4210526315789473</v>
      </c>
    </row>
    <row r="28" spans="1:8" ht="15.75" customHeight="1" x14ac:dyDescent="0.25">
      <c r="A28" s="39" t="s">
        <v>50</v>
      </c>
      <c r="B28" s="40" t="s">
        <v>84</v>
      </c>
      <c r="C28" s="31">
        <v>1</v>
      </c>
      <c r="D28" s="31">
        <v>0</v>
      </c>
      <c r="E28" s="31">
        <v>4</v>
      </c>
      <c r="F28" s="31">
        <v>10</v>
      </c>
      <c r="G28" s="31">
        <v>4</v>
      </c>
      <c r="H28" s="42">
        <f t="shared" si="0"/>
        <v>3.8421052631578947</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v>
      </c>
      <c r="D30" s="31">
        <v>0</v>
      </c>
      <c r="E30" s="31">
        <v>4</v>
      </c>
      <c r="F30" s="31">
        <v>10</v>
      </c>
      <c r="G30" s="31">
        <v>4</v>
      </c>
      <c r="H30" s="42">
        <f t="shared" si="0"/>
        <v>3.8421052631578947</v>
      </c>
    </row>
    <row r="31" spans="1:8" ht="15.75" customHeight="1" x14ac:dyDescent="0.25">
      <c r="A31" s="39" t="s">
        <v>52</v>
      </c>
      <c r="B31" s="40" t="s">
        <v>86</v>
      </c>
      <c r="C31" s="31">
        <v>5</v>
      </c>
      <c r="D31" s="31">
        <v>0</v>
      </c>
      <c r="E31" s="31">
        <v>5</v>
      </c>
      <c r="F31" s="31">
        <v>8</v>
      </c>
      <c r="G31" s="31">
        <v>1</v>
      </c>
      <c r="H31" s="42">
        <f t="shared" si="0"/>
        <v>3</v>
      </c>
    </row>
    <row r="32" spans="1:8" ht="15.75" customHeight="1" x14ac:dyDescent="0.25">
      <c r="A32" s="39" t="s">
        <v>53</v>
      </c>
      <c r="B32" s="40" t="s">
        <v>87</v>
      </c>
      <c r="C32" s="31">
        <v>0</v>
      </c>
      <c r="D32" s="31">
        <v>4</v>
      </c>
      <c r="E32" s="31">
        <v>2</v>
      </c>
      <c r="F32" s="31">
        <v>12</v>
      </c>
      <c r="G32" s="31">
        <v>1</v>
      </c>
      <c r="H32" s="42">
        <f t="shared" si="0"/>
        <v>3.5263157894736841</v>
      </c>
    </row>
    <row r="33" spans="1:8" ht="15.75" customHeight="1" x14ac:dyDescent="0.25">
      <c r="A33" s="39" t="s">
        <v>54</v>
      </c>
      <c r="B33" s="40" t="s">
        <v>88</v>
      </c>
      <c r="C33" s="31">
        <v>0</v>
      </c>
      <c r="D33" s="31">
        <v>0</v>
      </c>
      <c r="E33" s="31">
        <v>2</v>
      </c>
      <c r="F33" s="31">
        <v>10</v>
      </c>
      <c r="G33" s="31">
        <v>7</v>
      </c>
      <c r="H33" s="42">
        <f t="shared" si="0"/>
        <v>4.2631578947368425</v>
      </c>
    </row>
    <row r="34" spans="1:8" ht="15.75" customHeight="1" x14ac:dyDescent="0.25">
      <c r="A34" s="39" t="s">
        <v>55</v>
      </c>
      <c r="B34" s="40" t="s">
        <v>89</v>
      </c>
      <c r="C34" s="31">
        <v>0</v>
      </c>
      <c r="D34" s="31">
        <v>2</v>
      </c>
      <c r="E34" s="31">
        <v>6</v>
      </c>
      <c r="F34" s="31">
        <v>8</v>
      </c>
      <c r="G34" s="31">
        <v>3</v>
      </c>
      <c r="H34" s="42">
        <f t="shared" si="0"/>
        <v>3.6315789473684212</v>
      </c>
    </row>
    <row r="35" spans="1:8" ht="15.75" customHeight="1" x14ac:dyDescent="0.25">
      <c r="A35" s="39" t="s">
        <v>56</v>
      </c>
      <c r="B35" s="40" t="s">
        <v>90</v>
      </c>
      <c r="C35" s="31">
        <v>3</v>
      </c>
      <c r="D35" s="31">
        <v>4</v>
      </c>
      <c r="E35" s="31">
        <v>4</v>
      </c>
      <c r="F35" s="31">
        <v>7</v>
      </c>
      <c r="G35" s="31">
        <v>1</v>
      </c>
      <c r="H35" s="42">
        <f t="shared" si="0"/>
        <v>2.9473684210526314</v>
      </c>
    </row>
    <row r="36" spans="1:8" ht="15.75" customHeight="1" x14ac:dyDescent="0.25">
      <c r="A36" s="39" t="s">
        <v>57</v>
      </c>
      <c r="B36" s="40" t="s">
        <v>98</v>
      </c>
      <c r="C36" s="31">
        <v>1</v>
      </c>
      <c r="D36" s="31">
        <v>2</v>
      </c>
      <c r="E36" s="31">
        <v>5</v>
      </c>
      <c r="F36" s="31">
        <v>7</v>
      </c>
      <c r="G36" s="31">
        <v>4</v>
      </c>
      <c r="H36" s="42">
        <f t="shared" si="0"/>
        <v>3.5789473684210527</v>
      </c>
    </row>
    <row r="37" spans="1:8" ht="15.75" customHeight="1" x14ac:dyDescent="0.25">
      <c r="A37" s="39" t="s">
        <v>58</v>
      </c>
      <c r="B37" s="40" t="s">
        <v>91</v>
      </c>
      <c r="C37" s="31">
        <v>3</v>
      </c>
      <c r="D37" s="31">
        <v>0</v>
      </c>
      <c r="E37" s="31">
        <v>6</v>
      </c>
      <c r="F37" s="31">
        <v>7</v>
      </c>
      <c r="G37" s="31">
        <v>3</v>
      </c>
      <c r="H37" s="42">
        <f t="shared" si="0"/>
        <v>3.3684210526315788</v>
      </c>
    </row>
    <row r="38" spans="1:8" ht="15.75" customHeight="1" x14ac:dyDescent="0.25">
      <c r="A38" s="39" t="s">
        <v>59</v>
      </c>
      <c r="B38" s="40" t="s">
        <v>92</v>
      </c>
      <c r="C38" s="31">
        <v>1</v>
      </c>
      <c r="D38" s="31">
        <v>2</v>
      </c>
      <c r="E38" s="31">
        <v>8</v>
      </c>
      <c r="F38" s="31">
        <v>7</v>
      </c>
      <c r="G38" s="31">
        <v>1</v>
      </c>
      <c r="H38" s="42">
        <f t="shared" si="0"/>
        <v>3.263157894736842</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0</v>
      </c>
      <c r="D40" s="31">
        <v>2</v>
      </c>
      <c r="E40" s="31">
        <v>9</v>
      </c>
      <c r="F40" s="31">
        <v>6</v>
      </c>
      <c r="G40" s="31">
        <v>2</v>
      </c>
      <c r="H40" s="42">
        <f t="shared" si="0"/>
        <v>3.4210526315789473</v>
      </c>
    </row>
    <row r="41" spans="1:8" ht="15.75" customHeight="1" x14ac:dyDescent="0.25">
      <c r="A41" s="39" t="s">
        <v>61</v>
      </c>
      <c r="B41" s="40" t="s">
        <v>94</v>
      </c>
      <c r="C41" s="31">
        <v>0</v>
      </c>
      <c r="D41" s="31">
        <v>1</v>
      </c>
      <c r="E41" s="31">
        <v>10</v>
      </c>
      <c r="F41" s="31">
        <v>6</v>
      </c>
      <c r="G41" s="31">
        <v>2</v>
      </c>
      <c r="H41" s="42">
        <f t="shared" si="0"/>
        <v>3.4736842105263159</v>
      </c>
    </row>
    <row r="42" spans="1:8" ht="15.75" customHeight="1" x14ac:dyDescent="0.25">
      <c r="A42" s="39" t="s">
        <v>62</v>
      </c>
      <c r="B42" s="40" t="s">
        <v>95</v>
      </c>
      <c r="C42" s="31">
        <v>0</v>
      </c>
      <c r="D42" s="31">
        <v>2</v>
      </c>
      <c r="E42" s="31">
        <v>9</v>
      </c>
      <c r="F42" s="31">
        <v>5</v>
      </c>
      <c r="G42" s="31">
        <v>3</v>
      </c>
      <c r="H42" s="42">
        <f t="shared" si="0"/>
        <v>3.4736842105263159</v>
      </c>
    </row>
    <row r="43" spans="1:8" ht="15.75" customHeight="1" x14ac:dyDescent="0.25">
      <c r="A43" s="39" t="s">
        <v>63</v>
      </c>
      <c r="B43" s="40" t="s">
        <v>96</v>
      </c>
      <c r="C43" s="31">
        <v>0</v>
      </c>
      <c r="D43" s="31">
        <v>2</v>
      </c>
      <c r="E43" s="31">
        <v>5</v>
      </c>
      <c r="F43" s="31">
        <v>10</v>
      </c>
      <c r="G43" s="31">
        <v>2</v>
      </c>
      <c r="H43" s="42">
        <f t="shared" si="0"/>
        <v>3.6315789473684212</v>
      </c>
    </row>
    <row r="44" spans="1:8" ht="15.75" customHeight="1" x14ac:dyDescent="0.25">
      <c r="A44" s="39" t="s">
        <v>64</v>
      </c>
      <c r="B44" s="40" t="s">
        <v>97</v>
      </c>
      <c r="C44" s="31">
        <v>0</v>
      </c>
      <c r="D44" s="31">
        <v>1</v>
      </c>
      <c r="E44" s="31">
        <v>5</v>
      </c>
      <c r="F44" s="31">
        <v>9</v>
      </c>
      <c r="G44" s="31">
        <v>4</v>
      </c>
      <c r="H44" s="42">
        <f t="shared" si="0"/>
        <v>3.8421052631578947</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1D00-000000000000}"/>
    <hyperlink ref="A1:B1" r:id="rId2" location="Dropdown_Menu!A1" display="Back to Dropdown Menu" xr:uid="{00000000-0004-0000-1D00-000001000000}"/>
  </hyperlinks>
  <pageMargins left="0.37" right="0.31496062992125984" top="0.39370078740157483" bottom="0.27559055118110237" header="0.39370078740157483" footer="0.31496062992125984"/>
  <pageSetup paperSize="9" scale="83"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0000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441406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690</v>
      </c>
      <c r="B2" s="113"/>
      <c r="C2" s="113"/>
      <c r="D2" s="113"/>
      <c r="E2" s="113"/>
      <c r="F2" s="113"/>
      <c r="G2" s="113"/>
      <c r="H2" s="114"/>
    </row>
    <row r="3" spans="1:8" s="38" customFormat="1" x14ac:dyDescent="0.3">
      <c r="A3" s="104"/>
      <c r="B3" s="105"/>
      <c r="C3" s="53" t="s">
        <v>99</v>
      </c>
      <c r="D3" s="53" t="s">
        <v>100</v>
      </c>
      <c r="E3" s="53" t="s">
        <v>101</v>
      </c>
      <c r="F3" s="53" t="s">
        <v>102</v>
      </c>
      <c r="G3" s="53" t="s">
        <v>103</v>
      </c>
      <c r="H3" s="115" t="s">
        <v>104</v>
      </c>
    </row>
    <row r="4" spans="1:8" s="38" customForma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2</v>
      </c>
      <c r="D6" s="31">
        <v>0</v>
      </c>
      <c r="E6" s="31">
        <v>3</v>
      </c>
      <c r="F6" s="31">
        <v>20</v>
      </c>
      <c r="G6" s="31">
        <v>20</v>
      </c>
      <c r="H6" s="42">
        <f>((1*C6)+(2*D6)+(3*E6)+(4*F6)+(5*G6))/45</f>
        <v>4.2444444444444445</v>
      </c>
    </row>
    <row r="7" spans="1:8" ht="15.75" customHeight="1" x14ac:dyDescent="0.25">
      <c r="A7" s="39" t="s">
        <v>32</v>
      </c>
      <c r="B7" s="40" t="s">
        <v>66</v>
      </c>
      <c r="C7" s="31">
        <v>0</v>
      </c>
      <c r="D7" s="31">
        <v>1</v>
      </c>
      <c r="E7" s="31">
        <v>5</v>
      </c>
      <c r="F7" s="31">
        <v>23</v>
      </c>
      <c r="G7" s="31">
        <v>16</v>
      </c>
      <c r="H7" s="42">
        <f t="shared" ref="H7:H44" si="0">((1*C7)+(2*D7)+(3*E7)+(4*F7)+(5*G7))/45</f>
        <v>4.2</v>
      </c>
    </row>
    <row r="8" spans="1:8" ht="15.75" customHeight="1" x14ac:dyDescent="0.25">
      <c r="A8" s="39" t="s">
        <v>33</v>
      </c>
      <c r="B8" s="40" t="s">
        <v>67</v>
      </c>
      <c r="C8" s="31">
        <v>0</v>
      </c>
      <c r="D8" s="31">
        <v>0</v>
      </c>
      <c r="E8" s="31">
        <v>6</v>
      </c>
      <c r="F8" s="31">
        <v>28</v>
      </c>
      <c r="G8" s="31">
        <v>11</v>
      </c>
      <c r="H8" s="42">
        <f t="shared" si="0"/>
        <v>4.1111111111111107</v>
      </c>
    </row>
    <row r="9" spans="1:8" ht="15.75" customHeight="1" x14ac:dyDescent="0.25">
      <c r="A9" s="39" t="s">
        <v>34</v>
      </c>
      <c r="B9" s="40" t="s">
        <v>68</v>
      </c>
      <c r="C9" s="31">
        <v>1</v>
      </c>
      <c r="D9" s="31">
        <v>1</v>
      </c>
      <c r="E9" s="31">
        <v>10</v>
      </c>
      <c r="F9" s="31">
        <v>23</v>
      </c>
      <c r="G9" s="31">
        <v>10</v>
      </c>
      <c r="H9" s="42">
        <f t="shared" si="0"/>
        <v>3.8888888888888888</v>
      </c>
    </row>
    <row r="10" spans="1:8" ht="15.75" customHeight="1" x14ac:dyDescent="0.25">
      <c r="A10" s="39" t="s">
        <v>35</v>
      </c>
      <c r="B10" s="40" t="s">
        <v>69</v>
      </c>
      <c r="C10" s="31">
        <v>1</v>
      </c>
      <c r="D10" s="31">
        <v>1</v>
      </c>
      <c r="E10" s="31">
        <v>11</v>
      </c>
      <c r="F10" s="31">
        <v>25</v>
      </c>
      <c r="G10" s="31">
        <v>7</v>
      </c>
      <c r="H10" s="42">
        <f t="shared" si="0"/>
        <v>3.8</v>
      </c>
    </row>
    <row r="11" spans="1:8" ht="15.75" customHeight="1" x14ac:dyDescent="0.25">
      <c r="A11" s="39" t="s">
        <v>36</v>
      </c>
      <c r="B11" s="40" t="s">
        <v>70</v>
      </c>
      <c r="C11" s="31">
        <v>2</v>
      </c>
      <c r="D11" s="31">
        <v>0</v>
      </c>
      <c r="E11" s="31">
        <v>6</v>
      </c>
      <c r="F11" s="31">
        <v>25</v>
      </c>
      <c r="G11" s="31">
        <v>12</v>
      </c>
      <c r="H11" s="42">
        <f t="shared" si="0"/>
        <v>4</v>
      </c>
    </row>
    <row r="12" spans="1:8" ht="15.75" customHeight="1" x14ac:dyDescent="0.25">
      <c r="A12" s="39" t="s">
        <v>37</v>
      </c>
      <c r="B12" s="40" t="s">
        <v>71</v>
      </c>
      <c r="C12" s="31">
        <v>3</v>
      </c>
      <c r="D12" s="31">
        <v>8</v>
      </c>
      <c r="E12" s="31">
        <v>10</v>
      </c>
      <c r="F12" s="31">
        <v>14</v>
      </c>
      <c r="G12" s="31">
        <v>10</v>
      </c>
      <c r="H12" s="42">
        <f t="shared" si="0"/>
        <v>3.4444444444444446</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6</v>
      </c>
      <c r="D14" s="31">
        <v>2</v>
      </c>
      <c r="E14" s="31">
        <v>10</v>
      </c>
      <c r="F14" s="31">
        <v>19</v>
      </c>
      <c r="G14" s="31">
        <v>8</v>
      </c>
      <c r="H14" s="42">
        <f t="shared" si="0"/>
        <v>3.4666666666666668</v>
      </c>
    </row>
    <row r="15" spans="1:8" ht="15.75" customHeight="1" x14ac:dyDescent="0.25">
      <c r="A15" s="39" t="s">
        <v>39</v>
      </c>
      <c r="B15" s="40" t="s">
        <v>73</v>
      </c>
      <c r="C15" s="31">
        <v>8</v>
      </c>
      <c r="D15" s="31">
        <v>4</v>
      </c>
      <c r="E15" s="31">
        <v>9</v>
      </c>
      <c r="F15" s="31">
        <v>17</v>
      </c>
      <c r="G15" s="31">
        <v>7</v>
      </c>
      <c r="H15" s="42">
        <f t="shared" si="0"/>
        <v>3.2444444444444445</v>
      </c>
    </row>
    <row r="16" spans="1:8" ht="15.75" customHeight="1" x14ac:dyDescent="0.25">
      <c r="A16" s="39" t="s">
        <v>40</v>
      </c>
      <c r="B16" s="40" t="s">
        <v>74</v>
      </c>
      <c r="C16" s="31">
        <v>6</v>
      </c>
      <c r="D16" s="31">
        <v>9</v>
      </c>
      <c r="E16" s="31">
        <v>10</v>
      </c>
      <c r="F16" s="31">
        <v>15</v>
      </c>
      <c r="G16" s="31">
        <v>5</v>
      </c>
      <c r="H16" s="42">
        <f t="shared" si="0"/>
        <v>3.088888888888889</v>
      </c>
    </row>
    <row r="17" spans="1:8" ht="15.75" customHeight="1" x14ac:dyDescent="0.25">
      <c r="A17" s="39" t="s">
        <v>41</v>
      </c>
      <c r="B17" s="40" t="s">
        <v>75</v>
      </c>
      <c r="C17" s="31">
        <v>4</v>
      </c>
      <c r="D17" s="31">
        <v>5</v>
      </c>
      <c r="E17" s="31">
        <v>12</v>
      </c>
      <c r="F17" s="31">
        <v>17</v>
      </c>
      <c r="G17" s="31">
        <v>7</v>
      </c>
      <c r="H17" s="42">
        <f t="shared" si="0"/>
        <v>3.4</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2</v>
      </c>
      <c r="D19" s="31">
        <v>1</v>
      </c>
      <c r="E19" s="31">
        <v>13</v>
      </c>
      <c r="F19" s="31">
        <v>22</v>
      </c>
      <c r="G19" s="31">
        <v>7</v>
      </c>
      <c r="H19" s="42">
        <f t="shared" si="0"/>
        <v>3.6888888888888891</v>
      </c>
    </row>
    <row r="20" spans="1:8" ht="15.75" customHeight="1" x14ac:dyDescent="0.25">
      <c r="A20" s="39" t="s">
        <v>43</v>
      </c>
      <c r="B20" s="40" t="s">
        <v>77</v>
      </c>
      <c r="C20" s="31">
        <v>2</v>
      </c>
      <c r="D20" s="31">
        <v>1</v>
      </c>
      <c r="E20" s="31">
        <v>18</v>
      </c>
      <c r="F20" s="31">
        <v>18</v>
      </c>
      <c r="G20" s="31">
        <v>6</v>
      </c>
      <c r="H20" s="42">
        <f t="shared" si="0"/>
        <v>3.5555555555555554</v>
      </c>
    </row>
    <row r="21" spans="1:8" ht="15.75" customHeight="1" x14ac:dyDescent="0.25">
      <c r="A21" s="39" t="s">
        <v>44</v>
      </c>
      <c r="B21" s="40" t="s">
        <v>78</v>
      </c>
      <c r="C21" s="31">
        <v>1</v>
      </c>
      <c r="D21" s="31">
        <v>0</v>
      </c>
      <c r="E21" s="31">
        <v>11</v>
      </c>
      <c r="F21" s="31">
        <v>25</v>
      </c>
      <c r="G21" s="31">
        <v>8</v>
      </c>
      <c r="H21" s="42">
        <f t="shared" si="0"/>
        <v>3.8666666666666667</v>
      </c>
    </row>
    <row r="22" spans="1:8" ht="15.75" customHeight="1" x14ac:dyDescent="0.25">
      <c r="A22" s="39" t="s">
        <v>45</v>
      </c>
      <c r="B22" s="40" t="s">
        <v>79</v>
      </c>
      <c r="C22" s="31">
        <v>2</v>
      </c>
      <c r="D22" s="31">
        <v>4</v>
      </c>
      <c r="E22" s="31">
        <v>15</v>
      </c>
      <c r="F22" s="31">
        <v>18</v>
      </c>
      <c r="G22" s="31">
        <v>6</v>
      </c>
      <c r="H22" s="42">
        <f t="shared" si="0"/>
        <v>3.4888888888888889</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1</v>
      </c>
      <c r="D24" s="31">
        <v>3</v>
      </c>
      <c r="E24" s="31">
        <v>10</v>
      </c>
      <c r="F24" s="31">
        <v>20</v>
      </c>
      <c r="G24" s="31">
        <v>11</v>
      </c>
      <c r="H24" s="42">
        <f t="shared" si="0"/>
        <v>3.8222222222222224</v>
      </c>
    </row>
    <row r="25" spans="1:8" ht="15.75" customHeight="1" x14ac:dyDescent="0.25">
      <c r="A25" s="39" t="s">
        <v>47</v>
      </c>
      <c r="B25" s="40" t="s">
        <v>81</v>
      </c>
      <c r="C25" s="31">
        <v>4</v>
      </c>
      <c r="D25" s="31">
        <v>3</v>
      </c>
      <c r="E25" s="31">
        <v>5</v>
      </c>
      <c r="F25" s="31">
        <v>27</v>
      </c>
      <c r="G25" s="31">
        <v>6</v>
      </c>
      <c r="H25" s="42">
        <f t="shared" si="0"/>
        <v>3.6222222222222222</v>
      </c>
    </row>
    <row r="26" spans="1:8" ht="15.75" customHeight="1" x14ac:dyDescent="0.25">
      <c r="A26" s="39" t="s">
        <v>48</v>
      </c>
      <c r="B26" s="40" t="s">
        <v>82</v>
      </c>
      <c r="C26" s="31">
        <v>9</v>
      </c>
      <c r="D26" s="31">
        <v>11</v>
      </c>
      <c r="E26" s="31">
        <v>9</v>
      </c>
      <c r="F26" s="31">
        <v>13</v>
      </c>
      <c r="G26" s="31">
        <v>3</v>
      </c>
      <c r="H26" s="42">
        <f t="shared" si="0"/>
        <v>2.7777777777777777</v>
      </c>
    </row>
    <row r="27" spans="1:8" ht="15.75" customHeight="1" x14ac:dyDescent="0.25">
      <c r="A27" s="39" t="s">
        <v>49</v>
      </c>
      <c r="B27" s="40" t="s">
        <v>83</v>
      </c>
      <c r="C27" s="31">
        <v>8</v>
      </c>
      <c r="D27" s="31">
        <v>3</v>
      </c>
      <c r="E27" s="31">
        <v>16</v>
      </c>
      <c r="F27" s="31">
        <v>15</v>
      </c>
      <c r="G27" s="31">
        <v>3</v>
      </c>
      <c r="H27" s="42">
        <f t="shared" si="0"/>
        <v>3.0444444444444443</v>
      </c>
    </row>
    <row r="28" spans="1:8" ht="15.75" customHeight="1" x14ac:dyDescent="0.25">
      <c r="A28" s="39" t="s">
        <v>50</v>
      </c>
      <c r="B28" s="40" t="s">
        <v>84</v>
      </c>
      <c r="C28" s="31">
        <v>4</v>
      </c>
      <c r="D28" s="31">
        <v>1</v>
      </c>
      <c r="E28" s="31">
        <v>12</v>
      </c>
      <c r="F28" s="31">
        <v>22</v>
      </c>
      <c r="G28" s="31">
        <v>6</v>
      </c>
      <c r="H28" s="42">
        <f t="shared" si="0"/>
        <v>3.5555555555555554</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v>
      </c>
      <c r="D30" s="31">
        <v>2</v>
      </c>
      <c r="E30" s="31">
        <v>6</v>
      </c>
      <c r="F30" s="31">
        <v>23</v>
      </c>
      <c r="G30" s="31">
        <v>13</v>
      </c>
      <c r="H30" s="42">
        <f t="shared" si="0"/>
        <v>4</v>
      </c>
    </row>
    <row r="31" spans="1:8" ht="15.75" customHeight="1" x14ac:dyDescent="0.25">
      <c r="A31" s="39" t="s">
        <v>52</v>
      </c>
      <c r="B31" s="40" t="s">
        <v>86</v>
      </c>
      <c r="C31" s="31">
        <v>6</v>
      </c>
      <c r="D31" s="31">
        <v>12</v>
      </c>
      <c r="E31" s="31">
        <v>13</v>
      </c>
      <c r="F31" s="31">
        <v>10</v>
      </c>
      <c r="G31" s="31">
        <v>4</v>
      </c>
      <c r="H31" s="42">
        <f t="shared" si="0"/>
        <v>2.8666666666666667</v>
      </c>
    </row>
    <row r="32" spans="1:8" ht="15.75" customHeight="1" x14ac:dyDescent="0.25">
      <c r="A32" s="39" t="s">
        <v>53</v>
      </c>
      <c r="B32" s="40" t="s">
        <v>87</v>
      </c>
      <c r="C32" s="31">
        <v>9</v>
      </c>
      <c r="D32" s="31">
        <v>9</v>
      </c>
      <c r="E32" s="31">
        <v>14</v>
      </c>
      <c r="F32" s="31">
        <v>8</v>
      </c>
      <c r="G32" s="31">
        <v>5</v>
      </c>
      <c r="H32" s="42">
        <f t="shared" si="0"/>
        <v>2.8</v>
      </c>
    </row>
    <row r="33" spans="1:8" ht="15.75" customHeight="1" x14ac:dyDescent="0.25">
      <c r="A33" s="39" t="s">
        <v>54</v>
      </c>
      <c r="B33" s="40" t="s">
        <v>88</v>
      </c>
      <c r="C33" s="31">
        <v>0</v>
      </c>
      <c r="D33" s="31">
        <v>0</v>
      </c>
      <c r="E33" s="31">
        <v>6</v>
      </c>
      <c r="F33" s="31">
        <v>20</v>
      </c>
      <c r="G33" s="31">
        <v>19</v>
      </c>
      <c r="H33" s="42">
        <f t="shared" si="0"/>
        <v>4.2888888888888888</v>
      </c>
    </row>
    <row r="34" spans="1:8" ht="15.75" customHeight="1" x14ac:dyDescent="0.25">
      <c r="A34" s="39" t="s">
        <v>55</v>
      </c>
      <c r="B34" s="40" t="s">
        <v>89</v>
      </c>
      <c r="C34" s="31">
        <v>3</v>
      </c>
      <c r="D34" s="31">
        <v>3</v>
      </c>
      <c r="E34" s="31">
        <v>16</v>
      </c>
      <c r="F34" s="31">
        <v>19</v>
      </c>
      <c r="G34" s="31">
        <v>4</v>
      </c>
      <c r="H34" s="42">
        <f t="shared" si="0"/>
        <v>3.4</v>
      </c>
    </row>
    <row r="35" spans="1:8" ht="15.75" customHeight="1" x14ac:dyDescent="0.25">
      <c r="A35" s="39" t="s">
        <v>56</v>
      </c>
      <c r="B35" s="40" t="s">
        <v>90</v>
      </c>
      <c r="C35" s="31">
        <v>14</v>
      </c>
      <c r="D35" s="31">
        <v>9</v>
      </c>
      <c r="E35" s="31">
        <v>13</v>
      </c>
      <c r="F35" s="31">
        <v>7</v>
      </c>
      <c r="G35" s="31">
        <v>2</v>
      </c>
      <c r="H35" s="42">
        <f t="shared" si="0"/>
        <v>2.4222222222222221</v>
      </c>
    </row>
    <row r="36" spans="1:8" ht="15.75" customHeight="1" x14ac:dyDescent="0.25">
      <c r="A36" s="39" t="s">
        <v>57</v>
      </c>
      <c r="B36" s="40" t="s">
        <v>98</v>
      </c>
      <c r="C36" s="31">
        <v>2</v>
      </c>
      <c r="D36" s="31">
        <v>6</v>
      </c>
      <c r="E36" s="31">
        <v>13</v>
      </c>
      <c r="F36" s="31">
        <v>18</v>
      </c>
      <c r="G36" s="31">
        <v>6</v>
      </c>
      <c r="H36" s="42">
        <f t="shared" si="0"/>
        <v>3.4444444444444446</v>
      </c>
    </row>
    <row r="37" spans="1:8" ht="15.75" customHeight="1" x14ac:dyDescent="0.25">
      <c r="A37" s="39" t="s">
        <v>58</v>
      </c>
      <c r="B37" s="40" t="s">
        <v>91</v>
      </c>
      <c r="C37" s="31">
        <v>6</v>
      </c>
      <c r="D37" s="31">
        <v>3</v>
      </c>
      <c r="E37" s="31">
        <v>12</v>
      </c>
      <c r="F37" s="31">
        <v>20</v>
      </c>
      <c r="G37" s="31">
        <v>4</v>
      </c>
      <c r="H37" s="42">
        <f t="shared" si="0"/>
        <v>3.2888888888888888</v>
      </c>
    </row>
    <row r="38" spans="1:8" ht="15.75" customHeight="1" x14ac:dyDescent="0.25">
      <c r="A38" s="39" t="s">
        <v>59</v>
      </c>
      <c r="B38" s="40" t="s">
        <v>92</v>
      </c>
      <c r="C38" s="31">
        <v>4</v>
      </c>
      <c r="D38" s="31">
        <v>5</v>
      </c>
      <c r="E38" s="31">
        <v>16</v>
      </c>
      <c r="F38" s="31">
        <v>17</v>
      </c>
      <c r="G38" s="31">
        <v>3</v>
      </c>
      <c r="H38" s="42">
        <f t="shared" si="0"/>
        <v>3.2222222222222223</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4</v>
      </c>
      <c r="D40" s="31">
        <v>3</v>
      </c>
      <c r="E40" s="31">
        <v>16</v>
      </c>
      <c r="F40" s="31">
        <v>18</v>
      </c>
      <c r="G40" s="31">
        <v>4</v>
      </c>
      <c r="H40" s="42">
        <f t="shared" si="0"/>
        <v>3.3333333333333335</v>
      </c>
    </row>
    <row r="41" spans="1:8" ht="15.75" customHeight="1" x14ac:dyDescent="0.25">
      <c r="A41" s="39" t="s">
        <v>61</v>
      </c>
      <c r="B41" s="40" t="s">
        <v>94</v>
      </c>
      <c r="C41" s="31">
        <v>3</v>
      </c>
      <c r="D41" s="31">
        <v>0</v>
      </c>
      <c r="E41" s="31">
        <v>20</v>
      </c>
      <c r="F41" s="31">
        <v>18</v>
      </c>
      <c r="G41" s="31">
        <v>4</v>
      </c>
      <c r="H41" s="42">
        <f t="shared" si="0"/>
        <v>3.4444444444444446</v>
      </c>
    </row>
    <row r="42" spans="1:8" ht="15.75" customHeight="1" x14ac:dyDescent="0.25">
      <c r="A42" s="39" t="s">
        <v>62</v>
      </c>
      <c r="B42" s="40" t="s">
        <v>95</v>
      </c>
      <c r="C42" s="31">
        <v>2</v>
      </c>
      <c r="D42" s="31">
        <v>5</v>
      </c>
      <c r="E42" s="31">
        <v>20</v>
      </c>
      <c r="F42" s="31">
        <v>15</v>
      </c>
      <c r="G42" s="31">
        <v>3</v>
      </c>
      <c r="H42" s="42">
        <f t="shared" si="0"/>
        <v>3.2666666666666666</v>
      </c>
    </row>
    <row r="43" spans="1:8" ht="15.75" customHeight="1" x14ac:dyDescent="0.25">
      <c r="A43" s="39" t="s">
        <v>63</v>
      </c>
      <c r="B43" s="40" t="s">
        <v>96</v>
      </c>
      <c r="C43" s="31">
        <v>2</v>
      </c>
      <c r="D43" s="31">
        <v>7</v>
      </c>
      <c r="E43" s="31">
        <v>10</v>
      </c>
      <c r="F43" s="31">
        <v>21</v>
      </c>
      <c r="G43" s="31">
        <v>5</v>
      </c>
      <c r="H43" s="42">
        <f t="shared" si="0"/>
        <v>3.4444444444444446</v>
      </c>
    </row>
    <row r="44" spans="1:8" ht="15.75" customHeight="1" x14ac:dyDescent="0.25">
      <c r="A44" s="39" t="s">
        <v>64</v>
      </c>
      <c r="B44" s="40" t="s">
        <v>97</v>
      </c>
      <c r="C44" s="31">
        <v>1</v>
      </c>
      <c r="D44" s="31">
        <v>2</v>
      </c>
      <c r="E44" s="31">
        <v>13</v>
      </c>
      <c r="F44" s="31">
        <v>24</v>
      </c>
      <c r="G44" s="31">
        <v>5</v>
      </c>
      <c r="H44" s="42">
        <f t="shared" si="0"/>
        <v>3.6666666666666665</v>
      </c>
    </row>
  </sheetData>
  <mergeCells count="17">
    <mergeCell ref="A1:B1"/>
    <mergeCell ref="A13:B13"/>
    <mergeCell ref="C13:H13"/>
    <mergeCell ref="A18:B18"/>
    <mergeCell ref="C18:H18"/>
    <mergeCell ref="A2:H2"/>
    <mergeCell ref="A3:B3"/>
    <mergeCell ref="H3:H4"/>
    <mergeCell ref="A4:B4"/>
    <mergeCell ref="A5:B5"/>
    <mergeCell ref="C5:H5"/>
    <mergeCell ref="A29:B29"/>
    <mergeCell ref="C29:H29"/>
    <mergeCell ref="A39:B39"/>
    <mergeCell ref="C39:H39"/>
    <mergeCell ref="A23:B23"/>
    <mergeCell ref="C23:H23"/>
  </mergeCells>
  <hyperlinks>
    <hyperlink ref="A1" r:id="rId1" location="Dropdown_Menu!A1" xr:uid="{00000000-0004-0000-1E00-000000000000}"/>
    <hyperlink ref="A1:B1" r:id="rId2" location="Dropdown_Menu!A1" display="Back to Dropdown Menu" xr:uid="{00000000-0004-0000-1E00-000001000000}"/>
  </hyperlinks>
  <pageMargins left="0.37" right="0.31496062992125984" top="0.39370078740157483" bottom="0.27559055118110237" header="0.39370078740157483" footer="0.31496062992125984"/>
  <pageSetup paperSize="9" scale="83"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262"/>
  <sheetViews>
    <sheetView showGridLines="0" topLeftCell="A239" workbookViewId="0">
      <selection activeCell="B259" sqref="B259"/>
    </sheetView>
  </sheetViews>
  <sheetFormatPr defaultColWidth="9" defaultRowHeight="13.8" x14ac:dyDescent="0.25"/>
  <cols>
    <col min="1" max="1" width="5.77734375" style="30" bestFit="1" customWidth="1"/>
    <col min="2" max="2" width="126.88671875" style="30" customWidth="1"/>
    <col min="3" max="16384" width="9" style="30"/>
  </cols>
  <sheetData>
    <row r="1" spans="1:2" ht="14.4" x14ac:dyDescent="0.3">
      <c r="A1" s="99" t="s">
        <v>112</v>
      </c>
      <c r="B1" s="99"/>
    </row>
    <row r="2" spans="1:2" ht="18" customHeight="1" x14ac:dyDescent="0.35">
      <c r="A2" s="100" t="s">
        <v>402</v>
      </c>
      <c r="B2" s="100"/>
    </row>
    <row r="3" spans="1:2" x14ac:dyDescent="0.25">
      <c r="A3" s="34" t="s">
        <v>114</v>
      </c>
      <c r="B3" s="35" t="s">
        <v>115</v>
      </c>
    </row>
    <row r="4" spans="1:2" s="32" customFormat="1" x14ac:dyDescent="0.3">
      <c r="A4" s="31">
        <v>1</v>
      </c>
      <c r="B4" s="33" t="s">
        <v>404</v>
      </c>
    </row>
    <row r="5" spans="1:2" s="32" customFormat="1" ht="27.6" x14ac:dyDescent="0.3">
      <c r="A5" s="31">
        <v>2</v>
      </c>
      <c r="B5" s="33" t="s">
        <v>590</v>
      </c>
    </row>
    <row r="6" spans="1:2" s="32" customFormat="1" ht="27.6" x14ac:dyDescent="0.3">
      <c r="A6" s="31">
        <v>3</v>
      </c>
      <c r="B6" s="33" t="s">
        <v>660</v>
      </c>
    </row>
    <row r="7" spans="1:2" s="32" customFormat="1" x14ac:dyDescent="0.3">
      <c r="A7" s="31">
        <v>4</v>
      </c>
      <c r="B7" s="33" t="s">
        <v>405</v>
      </c>
    </row>
    <row r="8" spans="1:2" s="32" customFormat="1" x14ac:dyDescent="0.3">
      <c r="A8" s="31">
        <v>5</v>
      </c>
      <c r="B8" s="36" t="s">
        <v>591</v>
      </c>
    </row>
    <row r="9" spans="1:2" s="32" customFormat="1" ht="63" customHeight="1" x14ac:dyDescent="0.3">
      <c r="A9" s="31">
        <v>6</v>
      </c>
      <c r="B9" s="33" t="s">
        <v>406</v>
      </c>
    </row>
    <row r="10" spans="1:2" s="32" customFormat="1" x14ac:dyDescent="0.3">
      <c r="A10" s="31">
        <v>7</v>
      </c>
      <c r="B10" s="33" t="s">
        <v>407</v>
      </c>
    </row>
    <row r="11" spans="1:2" s="32" customFormat="1" x14ac:dyDescent="0.3">
      <c r="A11" s="31">
        <v>8</v>
      </c>
      <c r="B11" s="33" t="s">
        <v>408</v>
      </c>
    </row>
    <row r="12" spans="1:2" s="32" customFormat="1" x14ac:dyDescent="0.3">
      <c r="A12" s="31">
        <v>9</v>
      </c>
      <c r="B12" s="33" t="s">
        <v>409</v>
      </c>
    </row>
    <row r="13" spans="1:2" s="32" customFormat="1" x14ac:dyDescent="0.3">
      <c r="A13" s="31">
        <v>10</v>
      </c>
      <c r="B13" s="33" t="s">
        <v>410</v>
      </c>
    </row>
    <row r="14" spans="1:2" s="32" customFormat="1" x14ac:dyDescent="0.3">
      <c r="A14" s="31">
        <v>11</v>
      </c>
      <c r="B14" s="33" t="s">
        <v>411</v>
      </c>
    </row>
    <row r="15" spans="1:2" s="32" customFormat="1" ht="27.6" x14ac:dyDescent="0.3">
      <c r="A15" s="31">
        <v>12</v>
      </c>
      <c r="B15" s="33" t="s">
        <v>592</v>
      </c>
    </row>
    <row r="16" spans="1:2" s="32" customFormat="1" x14ac:dyDescent="0.3">
      <c r="A16" s="31">
        <v>13</v>
      </c>
      <c r="B16" s="33" t="s">
        <v>412</v>
      </c>
    </row>
    <row r="17" spans="1:2" s="32" customFormat="1" ht="27.6" x14ac:dyDescent="0.3">
      <c r="A17" s="31">
        <v>14</v>
      </c>
      <c r="B17" s="33" t="s">
        <v>413</v>
      </c>
    </row>
    <row r="18" spans="1:2" s="32" customFormat="1" ht="55.2" x14ac:dyDescent="0.3">
      <c r="A18" s="31">
        <v>15</v>
      </c>
      <c r="B18" s="33" t="s">
        <v>593</v>
      </c>
    </row>
    <row r="19" spans="1:2" s="32" customFormat="1" ht="27.6" x14ac:dyDescent="0.3">
      <c r="A19" s="31">
        <v>16</v>
      </c>
      <c r="B19" s="33" t="s">
        <v>594</v>
      </c>
    </row>
    <row r="20" spans="1:2" s="32" customFormat="1" x14ac:dyDescent="0.3">
      <c r="A20" s="31">
        <v>17</v>
      </c>
      <c r="B20" s="33" t="s">
        <v>414</v>
      </c>
    </row>
    <row r="21" spans="1:2" s="32" customFormat="1" x14ac:dyDescent="0.3">
      <c r="A21" s="31">
        <v>18</v>
      </c>
      <c r="B21" s="33" t="s">
        <v>415</v>
      </c>
    </row>
    <row r="22" spans="1:2" s="32" customFormat="1" x14ac:dyDescent="0.3">
      <c r="A22" s="31">
        <v>19</v>
      </c>
      <c r="B22" s="33" t="s">
        <v>595</v>
      </c>
    </row>
    <row r="23" spans="1:2" s="32" customFormat="1" x14ac:dyDescent="0.3">
      <c r="A23" s="31">
        <v>20</v>
      </c>
      <c r="B23" s="33" t="s">
        <v>596</v>
      </c>
    </row>
    <row r="24" spans="1:2" s="32" customFormat="1" x14ac:dyDescent="0.3">
      <c r="A24" s="31">
        <v>21</v>
      </c>
      <c r="B24" s="33" t="s">
        <v>597</v>
      </c>
    </row>
    <row r="25" spans="1:2" s="32" customFormat="1" ht="104.25" customHeight="1" x14ac:dyDescent="0.3">
      <c r="A25" s="31">
        <v>22</v>
      </c>
      <c r="B25" s="33" t="s">
        <v>598</v>
      </c>
    </row>
    <row r="26" spans="1:2" s="32" customFormat="1" x14ac:dyDescent="0.3">
      <c r="A26" s="31">
        <v>23</v>
      </c>
      <c r="B26" s="33" t="s">
        <v>416</v>
      </c>
    </row>
    <row r="27" spans="1:2" s="32" customFormat="1" x14ac:dyDescent="0.3">
      <c r="A27" s="31">
        <v>24</v>
      </c>
      <c r="B27" s="33" t="s">
        <v>417</v>
      </c>
    </row>
    <row r="28" spans="1:2" s="32" customFormat="1" x14ac:dyDescent="0.3">
      <c r="A28" s="31">
        <v>25</v>
      </c>
      <c r="B28" s="33" t="s">
        <v>418</v>
      </c>
    </row>
    <row r="29" spans="1:2" s="32" customFormat="1" x14ac:dyDescent="0.3">
      <c r="A29" s="31">
        <v>26</v>
      </c>
      <c r="B29" s="33" t="s">
        <v>419</v>
      </c>
    </row>
    <row r="30" spans="1:2" s="32" customFormat="1" x14ac:dyDescent="0.3">
      <c r="A30" s="31">
        <v>27</v>
      </c>
      <c r="B30" s="33" t="s">
        <v>420</v>
      </c>
    </row>
    <row r="31" spans="1:2" s="32" customFormat="1" x14ac:dyDescent="0.3">
      <c r="A31" s="31">
        <v>28</v>
      </c>
      <c r="B31" s="33" t="s">
        <v>421</v>
      </c>
    </row>
    <row r="32" spans="1:2" s="32" customFormat="1" x14ac:dyDescent="0.3">
      <c r="A32" s="31">
        <v>29</v>
      </c>
      <c r="B32" s="33" t="s">
        <v>422</v>
      </c>
    </row>
    <row r="33" spans="1:2" s="32" customFormat="1" ht="41.4" x14ac:dyDescent="0.3">
      <c r="A33" s="31">
        <v>30</v>
      </c>
      <c r="B33" s="33" t="s">
        <v>423</v>
      </c>
    </row>
    <row r="34" spans="1:2" s="32" customFormat="1" x14ac:dyDescent="0.3">
      <c r="A34" s="31">
        <v>31</v>
      </c>
      <c r="B34" s="33" t="s">
        <v>424</v>
      </c>
    </row>
    <row r="35" spans="1:2" s="32" customFormat="1" ht="27.6" x14ac:dyDescent="0.3">
      <c r="A35" s="31">
        <v>32</v>
      </c>
      <c r="B35" s="33" t="s">
        <v>425</v>
      </c>
    </row>
    <row r="36" spans="1:2" s="32" customFormat="1" ht="27.6" x14ac:dyDescent="0.3">
      <c r="A36" s="31">
        <v>33</v>
      </c>
      <c r="B36" s="33" t="s">
        <v>426</v>
      </c>
    </row>
    <row r="37" spans="1:2" s="32" customFormat="1" x14ac:dyDescent="0.3">
      <c r="A37" s="31">
        <v>34</v>
      </c>
      <c r="B37" s="33" t="s">
        <v>599</v>
      </c>
    </row>
    <row r="38" spans="1:2" s="32" customFormat="1" x14ac:dyDescent="0.3">
      <c r="A38" s="31">
        <v>35</v>
      </c>
      <c r="B38" s="33" t="s">
        <v>427</v>
      </c>
    </row>
    <row r="39" spans="1:2" s="32" customFormat="1" x14ac:dyDescent="0.3">
      <c r="A39" s="31">
        <v>36</v>
      </c>
      <c r="B39" s="33" t="s">
        <v>428</v>
      </c>
    </row>
    <row r="40" spans="1:2" s="32" customFormat="1" x14ac:dyDescent="0.3">
      <c r="A40" s="31">
        <v>37</v>
      </c>
      <c r="B40" s="33" t="s">
        <v>429</v>
      </c>
    </row>
    <row r="41" spans="1:2" s="32" customFormat="1" x14ac:dyDescent="0.3">
      <c r="A41" s="31">
        <v>38</v>
      </c>
      <c r="B41" s="33" t="s">
        <v>600</v>
      </c>
    </row>
    <row r="42" spans="1:2" s="32" customFormat="1" x14ac:dyDescent="0.3">
      <c r="A42" s="31">
        <v>39</v>
      </c>
      <c r="B42" s="33" t="s">
        <v>430</v>
      </c>
    </row>
    <row r="43" spans="1:2" s="32" customFormat="1" x14ac:dyDescent="0.3">
      <c r="A43" s="31">
        <v>40</v>
      </c>
      <c r="B43" s="33" t="s">
        <v>431</v>
      </c>
    </row>
    <row r="44" spans="1:2" s="32" customFormat="1" ht="27.6" x14ac:dyDescent="0.3">
      <c r="A44" s="31">
        <v>41</v>
      </c>
      <c r="B44" s="33" t="s">
        <v>601</v>
      </c>
    </row>
    <row r="45" spans="1:2" s="32" customFormat="1" x14ac:dyDescent="0.3">
      <c r="A45" s="31">
        <v>42</v>
      </c>
      <c r="B45" s="33" t="s">
        <v>432</v>
      </c>
    </row>
    <row r="46" spans="1:2" s="32" customFormat="1" x14ac:dyDescent="0.3">
      <c r="A46" s="31">
        <v>43</v>
      </c>
      <c r="B46" s="33" t="s">
        <v>433</v>
      </c>
    </row>
    <row r="47" spans="1:2" s="32" customFormat="1" x14ac:dyDescent="0.3">
      <c r="A47" s="31">
        <v>44</v>
      </c>
      <c r="B47" s="33" t="s">
        <v>434</v>
      </c>
    </row>
    <row r="48" spans="1:2" s="32" customFormat="1" x14ac:dyDescent="0.3">
      <c r="A48" s="31">
        <v>45</v>
      </c>
      <c r="B48" s="33" t="s">
        <v>435</v>
      </c>
    </row>
    <row r="49" spans="1:2" s="32" customFormat="1" x14ac:dyDescent="0.3">
      <c r="A49" s="31">
        <v>46</v>
      </c>
      <c r="B49" s="33" t="s">
        <v>436</v>
      </c>
    </row>
    <row r="50" spans="1:2" s="32" customFormat="1" x14ac:dyDescent="0.3">
      <c r="A50" s="31">
        <v>47</v>
      </c>
      <c r="B50" s="33" t="s">
        <v>437</v>
      </c>
    </row>
    <row r="51" spans="1:2" s="32" customFormat="1" x14ac:dyDescent="0.3">
      <c r="A51" s="31">
        <v>48</v>
      </c>
      <c r="B51" s="33" t="s">
        <v>438</v>
      </c>
    </row>
    <row r="52" spans="1:2" s="32" customFormat="1" x14ac:dyDescent="0.3">
      <c r="A52" s="31">
        <v>49</v>
      </c>
      <c r="B52" s="33" t="s">
        <v>602</v>
      </c>
    </row>
    <row r="53" spans="1:2" s="32" customFormat="1" ht="27.6" x14ac:dyDescent="0.3">
      <c r="A53" s="31">
        <v>50</v>
      </c>
      <c r="B53" s="33" t="s">
        <v>603</v>
      </c>
    </row>
    <row r="54" spans="1:2" s="32" customFormat="1" ht="96.6" x14ac:dyDescent="0.3">
      <c r="A54" s="31">
        <v>51</v>
      </c>
      <c r="B54" s="33" t="s">
        <v>604</v>
      </c>
    </row>
    <row r="55" spans="1:2" s="32" customFormat="1" x14ac:dyDescent="0.3">
      <c r="A55" s="31">
        <v>52</v>
      </c>
      <c r="B55" s="33" t="s">
        <v>439</v>
      </c>
    </row>
    <row r="56" spans="1:2" s="32" customFormat="1" ht="55.2" x14ac:dyDescent="0.3">
      <c r="A56" s="31">
        <v>53</v>
      </c>
      <c r="B56" s="33" t="s">
        <v>605</v>
      </c>
    </row>
    <row r="57" spans="1:2" s="32" customFormat="1" x14ac:dyDescent="0.3">
      <c r="A57" s="31">
        <v>54</v>
      </c>
      <c r="B57" s="33" t="s">
        <v>440</v>
      </c>
    </row>
    <row r="58" spans="1:2" s="32" customFormat="1" x14ac:dyDescent="0.3">
      <c r="A58" s="31">
        <v>55</v>
      </c>
      <c r="B58" s="33" t="s">
        <v>441</v>
      </c>
    </row>
    <row r="59" spans="1:2" s="32" customFormat="1" x14ac:dyDescent="0.3">
      <c r="A59" s="31">
        <v>56</v>
      </c>
      <c r="B59" s="33" t="s">
        <v>442</v>
      </c>
    </row>
    <row r="60" spans="1:2" s="32" customFormat="1" x14ac:dyDescent="0.3">
      <c r="A60" s="31">
        <v>57</v>
      </c>
      <c r="B60" s="33" t="s">
        <v>661</v>
      </c>
    </row>
    <row r="61" spans="1:2" s="32" customFormat="1" x14ac:dyDescent="0.3">
      <c r="A61" s="31">
        <v>58</v>
      </c>
      <c r="B61" s="33" t="s">
        <v>443</v>
      </c>
    </row>
    <row r="62" spans="1:2" s="32" customFormat="1" ht="21" customHeight="1" x14ac:dyDescent="0.3">
      <c r="A62" s="31">
        <v>59</v>
      </c>
      <c r="B62" s="33" t="s">
        <v>606</v>
      </c>
    </row>
    <row r="63" spans="1:2" s="32" customFormat="1" x14ac:dyDescent="0.3">
      <c r="A63" s="31">
        <v>60</v>
      </c>
      <c r="B63" s="33" t="s">
        <v>444</v>
      </c>
    </row>
    <row r="64" spans="1:2" s="32" customFormat="1" x14ac:dyDescent="0.3">
      <c r="A64" s="31">
        <v>61</v>
      </c>
      <c r="B64" s="33" t="s">
        <v>445</v>
      </c>
    </row>
    <row r="65" spans="1:2" s="32" customFormat="1" ht="25.5" customHeight="1" x14ac:dyDescent="0.3">
      <c r="A65" s="31">
        <v>62</v>
      </c>
      <c r="B65" s="33" t="s">
        <v>446</v>
      </c>
    </row>
    <row r="66" spans="1:2" s="32" customFormat="1" ht="27.6" x14ac:dyDescent="0.3">
      <c r="A66" s="31">
        <v>63</v>
      </c>
      <c r="B66" s="33" t="s">
        <v>447</v>
      </c>
    </row>
    <row r="67" spans="1:2" s="32" customFormat="1" x14ac:dyDescent="0.3">
      <c r="A67" s="31">
        <v>64</v>
      </c>
      <c r="B67" s="33" t="s">
        <v>448</v>
      </c>
    </row>
    <row r="68" spans="1:2" s="32" customFormat="1" x14ac:dyDescent="0.3">
      <c r="A68" s="31">
        <v>65</v>
      </c>
      <c r="B68" s="33" t="s">
        <v>449</v>
      </c>
    </row>
    <row r="69" spans="1:2" s="32" customFormat="1" x14ac:dyDescent="0.3">
      <c r="A69" s="31">
        <v>66</v>
      </c>
      <c r="B69" s="33" t="s">
        <v>450</v>
      </c>
    </row>
    <row r="70" spans="1:2" s="32" customFormat="1" x14ac:dyDescent="0.3">
      <c r="A70" s="31">
        <v>67</v>
      </c>
      <c r="B70" s="33" t="s">
        <v>451</v>
      </c>
    </row>
    <row r="71" spans="1:2" s="32" customFormat="1" x14ac:dyDescent="0.3">
      <c r="A71" s="31">
        <v>68</v>
      </c>
      <c r="B71" s="33" t="s">
        <v>452</v>
      </c>
    </row>
    <row r="72" spans="1:2" s="32" customFormat="1" ht="27.6" x14ac:dyDescent="0.3">
      <c r="A72" s="31">
        <v>69</v>
      </c>
      <c r="B72" s="33" t="s">
        <v>607</v>
      </c>
    </row>
    <row r="73" spans="1:2" s="32" customFormat="1" x14ac:dyDescent="0.3">
      <c r="A73" s="31">
        <v>70</v>
      </c>
      <c r="B73" s="33" t="s">
        <v>453</v>
      </c>
    </row>
    <row r="74" spans="1:2" s="32" customFormat="1" ht="82.8" x14ac:dyDescent="0.3">
      <c r="A74" s="31">
        <v>71</v>
      </c>
      <c r="B74" s="33" t="s">
        <v>608</v>
      </c>
    </row>
    <row r="75" spans="1:2" s="32" customFormat="1" x14ac:dyDescent="0.3">
      <c r="A75" s="31">
        <v>72</v>
      </c>
      <c r="B75" s="33" t="s">
        <v>454</v>
      </c>
    </row>
    <row r="76" spans="1:2" s="32" customFormat="1" x14ac:dyDescent="0.3">
      <c r="A76" s="31">
        <v>73</v>
      </c>
      <c r="B76" s="33" t="s">
        <v>455</v>
      </c>
    </row>
    <row r="77" spans="1:2" s="32" customFormat="1" x14ac:dyDescent="0.3">
      <c r="A77" s="31">
        <v>74</v>
      </c>
      <c r="B77" s="33" t="s">
        <v>609</v>
      </c>
    </row>
    <row r="78" spans="1:2" s="32" customFormat="1" x14ac:dyDescent="0.3">
      <c r="A78" s="31">
        <v>75</v>
      </c>
      <c r="B78" s="33" t="s">
        <v>456</v>
      </c>
    </row>
    <row r="79" spans="1:2" s="32" customFormat="1" x14ac:dyDescent="0.3">
      <c r="A79" s="31">
        <v>76</v>
      </c>
      <c r="B79" s="33" t="s">
        <v>457</v>
      </c>
    </row>
    <row r="80" spans="1:2" s="32" customFormat="1" x14ac:dyDescent="0.3">
      <c r="A80" s="31">
        <v>77</v>
      </c>
      <c r="B80" s="33" t="s">
        <v>458</v>
      </c>
    </row>
    <row r="81" spans="1:2" s="32" customFormat="1" x14ac:dyDescent="0.3">
      <c r="A81" s="31">
        <v>78</v>
      </c>
      <c r="B81" s="33" t="s">
        <v>610</v>
      </c>
    </row>
    <row r="82" spans="1:2" s="32" customFormat="1" x14ac:dyDescent="0.3">
      <c r="A82" s="31">
        <v>79</v>
      </c>
      <c r="B82" s="33" t="s">
        <v>459</v>
      </c>
    </row>
    <row r="83" spans="1:2" s="32" customFormat="1" x14ac:dyDescent="0.3">
      <c r="A83" s="31">
        <v>80</v>
      </c>
      <c r="B83" s="33" t="s">
        <v>460</v>
      </c>
    </row>
    <row r="84" spans="1:2" s="32" customFormat="1" x14ac:dyDescent="0.3">
      <c r="A84" s="31">
        <v>81</v>
      </c>
      <c r="B84" s="33" t="s">
        <v>461</v>
      </c>
    </row>
    <row r="85" spans="1:2" s="32" customFormat="1" x14ac:dyDescent="0.3">
      <c r="A85" s="31">
        <v>82</v>
      </c>
      <c r="B85" s="33" t="s">
        <v>462</v>
      </c>
    </row>
    <row r="86" spans="1:2" s="32" customFormat="1" x14ac:dyDescent="0.3">
      <c r="A86" s="31">
        <v>83</v>
      </c>
      <c r="B86" s="33" t="s">
        <v>463</v>
      </c>
    </row>
    <row r="87" spans="1:2" s="32" customFormat="1" ht="27.6" x14ac:dyDescent="0.3">
      <c r="A87" s="31">
        <v>84</v>
      </c>
      <c r="B87" s="33" t="s">
        <v>611</v>
      </c>
    </row>
    <row r="88" spans="1:2" s="32" customFormat="1" ht="27.6" x14ac:dyDescent="0.3">
      <c r="A88" s="31">
        <v>85</v>
      </c>
      <c r="B88" s="33" t="s">
        <v>612</v>
      </c>
    </row>
    <row r="89" spans="1:2" s="32" customFormat="1" x14ac:dyDescent="0.3">
      <c r="A89" s="31">
        <v>86</v>
      </c>
      <c r="B89" s="33" t="s">
        <v>464</v>
      </c>
    </row>
    <row r="90" spans="1:2" s="32" customFormat="1" ht="69" x14ac:dyDescent="0.3">
      <c r="A90" s="31">
        <v>87</v>
      </c>
      <c r="B90" s="33" t="s">
        <v>613</v>
      </c>
    </row>
    <row r="91" spans="1:2" s="32" customFormat="1" ht="27.6" x14ac:dyDescent="0.3">
      <c r="A91" s="31">
        <v>88</v>
      </c>
      <c r="B91" s="33" t="s">
        <v>465</v>
      </c>
    </row>
    <row r="92" spans="1:2" s="32" customFormat="1" x14ac:dyDescent="0.3">
      <c r="A92" s="31">
        <v>89</v>
      </c>
      <c r="B92" s="33" t="s">
        <v>466</v>
      </c>
    </row>
    <row r="93" spans="1:2" s="32" customFormat="1" ht="27.6" x14ac:dyDescent="0.3">
      <c r="A93" s="31">
        <v>90</v>
      </c>
      <c r="B93" s="33" t="s">
        <v>467</v>
      </c>
    </row>
    <row r="94" spans="1:2" s="32" customFormat="1" x14ac:dyDescent="0.3">
      <c r="A94" s="31">
        <v>91</v>
      </c>
      <c r="B94" s="33" t="s">
        <v>468</v>
      </c>
    </row>
    <row r="95" spans="1:2" s="32" customFormat="1" x14ac:dyDescent="0.3">
      <c r="A95" s="31">
        <v>92</v>
      </c>
      <c r="B95" s="33" t="s">
        <v>469</v>
      </c>
    </row>
    <row r="96" spans="1:2" s="32" customFormat="1" x14ac:dyDescent="0.3">
      <c r="A96" s="31">
        <v>93</v>
      </c>
      <c r="B96" s="33" t="s">
        <v>470</v>
      </c>
    </row>
    <row r="97" spans="1:2" s="32" customFormat="1" ht="27.6" x14ac:dyDescent="0.3">
      <c r="A97" s="31">
        <v>94</v>
      </c>
      <c r="B97" s="33" t="s">
        <v>471</v>
      </c>
    </row>
    <row r="98" spans="1:2" s="32" customFormat="1" x14ac:dyDescent="0.3">
      <c r="A98" s="31">
        <v>95</v>
      </c>
      <c r="B98" s="33" t="s">
        <v>472</v>
      </c>
    </row>
    <row r="99" spans="1:2" s="32" customFormat="1" ht="55.5" customHeight="1" x14ac:dyDescent="0.3">
      <c r="A99" s="31">
        <v>96</v>
      </c>
      <c r="B99" s="33" t="s">
        <v>473</v>
      </c>
    </row>
    <row r="100" spans="1:2" s="32" customFormat="1" x14ac:dyDescent="0.3">
      <c r="A100" s="31">
        <v>97</v>
      </c>
      <c r="B100" s="33" t="s">
        <v>474</v>
      </c>
    </row>
    <row r="101" spans="1:2" s="32" customFormat="1" x14ac:dyDescent="0.3">
      <c r="A101" s="31">
        <v>98</v>
      </c>
      <c r="B101" s="33" t="s">
        <v>475</v>
      </c>
    </row>
    <row r="102" spans="1:2" s="32" customFormat="1" x14ac:dyDescent="0.3">
      <c r="A102" s="31">
        <v>99</v>
      </c>
      <c r="B102" s="33" t="s">
        <v>476</v>
      </c>
    </row>
    <row r="103" spans="1:2" s="32" customFormat="1" x14ac:dyDescent="0.3">
      <c r="A103" s="31">
        <v>100</v>
      </c>
      <c r="B103" s="33" t="s">
        <v>477</v>
      </c>
    </row>
    <row r="104" spans="1:2" s="32" customFormat="1" ht="27.6" x14ac:dyDescent="0.3">
      <c r="A104" s="31">
        <v>101</v>
      </c>
      <c r="B104" s="33" t="s">
        <v>478</v>
      </c>
    </row>
    <row r="105" spans="1:2" s="32" customFormat="1" x14ac:dyDescent="0.3">
      <c r="A105" s="31">
        <v>102</v>
      </c>
      <c r="B105" s="33" t="s">
        <v>479</v>
      </c>
    </row>
    <row r="106" spans="1:2" s="32" customFormat="1" x14ac:dyDescent="0.3">
      <c r="A106" s="31">
        <v>103</v>
      </c>
      <c r="B106" s="33" t="s">
        <v>480</v>
      </c>
    </row>
    <row r="107" spans="1:2" s="32" customFormat="1" x14ac:dyDescent="0.3">
      <c r="A107" s="31">
        <v>104</v>
      </c>
      <c r="B107" s="33" t="s">
        <v>481</v>
      </c>
    </row>
    <row r="108" spans="1:2" s="32" customFormat="1" ht="42" customHeight="1" x14ac:dyDescent="0.3">
      <c r="A108" s="31">
        <v>105</v>
      </c>
      <c r="B108" s="33" t="s">
        <v>614</v>
      </c>
    </row>
    <row r="109" spans="1:2" s="32" customFormat="1" x14ac:dyDescent="0.3">
      <c r="A109" s="31">
        <v>106</v>
      </c>
      <c r="B109" s="33" t="s">
        <v>482</v>
      </c>
    </row>
    <row r="110" spans="1:2" x14ac:dyDescent="0.25">
      <c r="A110" s="31">
        <v>107</v>
      </c>
      <c r="B110" s="33" t="s">
        <v>483</v>
      </c>
    </row>
    <row r="111" spans="1:2" ht="82.8" x14ac:dyDescent="0.25">
      <c r="A111" s="31">
        <v>108</v>
      </c>
      <c r="B111" s="33" t="s">
        <v>615</v>
      </c>
    </row>
    <row r="112" spans="1:2" x14ac:dyDescent="0.25">
      <c r="A112" s="31">
        <v>109</v>
      </c>
      <c r="B112" s="33" t="s">
        <v>484</v>
      </c>
    </row>
    <row r="113" spans="1:2" x14ac:dyDescent="0.25">
      <c r="A113" s="31">
        <v>110</v>
      </c>
      <c r="B113" s="33" t="s">
        <v>485</v>
      </c>
    </row>
    <row r="114" spans="1:2" x14ac:dyDescent="0.25">
      <c r="A114" s="31">
        <v>111</v>
      </c>
      <c r="B114" s="33" t="s">
        <v>486</v>
      </c>
    </row>
    <row r="115" spans="1:2" ht="41.4" x14ac:dyDescent="0.25">
      <c r="A115" s="31">
        <v>112</v>
      </c>
      <c r="B115" s="33" t="s">
        <v>616</v>
      </c>
    </row>
    <row r="116" spans="1:2" x14ac:dyDescent="0.25">
      <c r="A116" s="31">
        <v>113</v>
      </c>
      <c r="B116" s="33" t="s">
        <v>487</v>
      </c>
    </row>
    <row r="117" spans="1:2" x14ac:dyDescent="0.25">
      <c r="A117" s="31">
        <v>114</v>
      </c>
      <c r="B117" s="33" t="s">
        <v>488</v>
      </c>
    </row>
    <row r="118" spans="1:2" x14ac:dyDescent="0.25">
      <c r="A118" s="31">
        <v>115</v>
      </c>
      <c r="B118" s="33" t="s">
        <v>489</v>
      </c>
    </row>
    <row r="119" spans="1:2" x14ac:dyDescent="0.25">
      <c r="A119" s="31">
        <v>116</v>
      </c>
      <c r="B119" s="33" t="s">
        <v>490</v>
      </c>
    </row>
    <row r="120" spans="1:2" ht="96.6" x14ac:dyDescent="0.25">
      <c r="A120" s="31">
        <v>117</v>
      </c>
      <c r="B120" s="33" t="s">
        <v>491</v>
      </c>
    </row>
    <row r="121" spans="1:2" x14ac:dyDescent="0.25">
      <c r="A121" s="31">
        <v>118</v>
      </c>
      <c r="B121" s="33" t="s">
        <v>617</v>
      </c>
    </row>
    <row r="122" spans="1:2" x14ac:dyDescent="0.25">
      <c r="A122" s="31">
        <v>119</v>
      </c>
      <c r="B122" s="33" t="s">
        <v>618</v>
      </c>
    </row>
    <row r="123" spans="1:2" x14ac:dyDescent="0.25">
      <c r="A123" s="31">
        <v>120</v>
      </c>
      <c r="B123" s="33" t="s">
        <v>492</v>
      </c>
    </row>
    <row r="124" spans="1:2" x14ac:dyDescent="0.25">
      <c r="A124" s="31">
        <v>121</v>
      </c>
      <c r="B124" s="33" t="s">
        <v>619</v>
      </c>
    </row>
    <row r="125" spans="1:2" x14ac:dyDescent="0.25">
      <c r="A125" s="31">
        <v>122</v>
      </c>
      <c r="B125" s="33" t="s">
        <v>493</v>
      </c>
    </row>
    <row r="126" spans="1:2" x14ac:dyDescent="0.25">
      <c r="A126" s="31">
        <v>123</v>
      </c>
      <c r="B126" s="33" t="s">
        <v>494</v>
      </c>
    </row>
    <row r="127" spans="1:2" x14ac:dyDescent="0.25">
      <c r="A127" s="31">
        <v>124</v>
      </c>
      <c r="B127" s="33" t="s">
        <v>495</v>
      </c>
    </row>
    <row r="128" spans="1:2" x14ac:dyDescent="0.25">
      <c r="A128" s="31">
        <v>125</v>
      </c>
      <c r="B128" s="33" t="s">
        <v>496</v>
      </c>
    </row>
    <row r="129" spans="1:2" ht="41.4" x14ac:dyDescent="0.25">
      <c r="A129" s="31">
        <v>126</v>
      </c>
      <c r="B129" s="33" t="s">
        <v>497</v>
      </c>
    </row>
    <row r="130" spans="1:2" ht="55.2" x14ac:dyDescent="0.25">
      <c r="A130" s="31">
        <v>127</v>
      </c>
      <c r="B130" s="33" t="s">
        <v>620</v>
      </c>
    </row>
    <row r="131" spans="1:2" x14ac:dyDescent="0.25">
      <c r="A131" s="31">
        <v>128</v>
      </c>
      <c r="B131" s="33" t="s">
        <v>498</v>
      </c>
    </row>
    <row r="132" spans="1:2" x14ac:dyDescent="0.25">
      <c r="A132" s="31">
        <v>129</v>
      </c>
      <c r="B132" s="33" t="s">
        <v>499</v>
      </c>
    </row>
    <row r="133" spans="1:2" x14ac:dyDescent="0.25">
      <c r="A133" s="31">
        <v>130</v>
      </c>
      <c r="B133" s="33" t="s">
        <v>500</v>
      </c>
    </row>
    <row r="134" spans="1:2" x14ac:dyDescent="0.25">
      <c r="A134" s="31">
        <v>131</v>
      </c>
      <c r="B134" s="33" t="s">
        <v>501</v>
      </c>
    </row>
    <row r="135" spans="1:2" x14ac:dyDescent="0.25">
      <c r="A135" s="31">
        <v>132</v>
      </c>
      <c r="B135" s="33" t="s">
        <v>502</v>
      </c>
    </row>
    <row r="136" spans="1:2" x14ac:dyDescent="0.25">
      <c r="A136" s="31">
        <v>133</v>
      </c>
      <c r="B136" s="33" t="s">
        <v>503</v>
      </c>
    </row>
    <row r="137" spans="1:2" x14ac:dyDescent="0.25">
      <c r="A137" s="31">
        <v>134</v>
      </c>
      <c r="B137" s="33" t="s">
        <v>621</v>
      </c>
    </row>
    <row r="138" spans="1:2" x14ac:dyDescent="0.25">
      <c r="A138" s="31">
        <v>135</v>
      </c>
      <c r="B138" s="33" t="s">
        <v>504</v>
      </c>
    </row>
    <row r="139" spans="1:2" x14ac:dyDescent="0.25">
      <c r="A139" s="31">
        <v>136</v>
      </c>
      <c r="B139" s="33" t="s">
        <v>622</v>
      </c>
    </row>
    <row r="140" spans="1:2" ht="19.5" customHeight="1" x14ac:dyDescent="0.25">
      <c r="A140" s="31">
        <v>137</v>
      </c>
      <c r="B140" s="33" t="s">
        <v>623</v>
      </c>
    </row>
    <row r="141" spans="1:2" x14ac:dyDescent="0.25">
      <c r="A141" s="31">
        <v>138</v>
      </c>
      <c r="B141" s="33" t="s">
        <v>505</v>
      </c>
    </row>
    <row r="142" spans="1:2" ht="27.6" x14ac:dyDescent="0.25">
      <c r="A142" s="31">
        <v>139</v>
      </c>
      <c r="B142" s="33" t="s">
        <v>506</v>
      </c>
    </row>
    <row r="143" spans="1:2" x14ac:dyDescent="0.25">
      <c r="A143" s="31">
        <v>140</v>
      </c>
      <c r="B143" s="33" t="s">
        <v>624</v>
      </c>
    </row>
    <row r="144" spans="1:2" x14ac:dyDescent="0.25">
      <c r="A144" s="31">
        <v>141</v>
      </c>
      <c r="B144" s="33" t="s">
        <v>507</v>
      </c>
    </row>
    <row r="145" spans="1:2" x14ac:dyDescent="0.25">
      <c r="A145" s="31">
        <v>142</v>
      </c>
      <c r="B145" s="33" t="s">
        <v>508</v>
      </c>
    </row>
    <row r="146" spans="1:2" x14ac:dyDescent="0.25">
      <c r="A146" s="31">
        <v>143</v>
      </c>
      <c r="B146" s="33" t="s">
        <v>625</v>
      </c>
    </row>
    <row r="147" spans="1:2" x14ac:dyDescent="0.25">
      <c r="A147" s="31">
        <v>144</v>
      </c>
      <c r="B147" s="33" t="s">
        <v>509</v>
      </c>
    </row>
    <row r="148" spans="1:2" x14ac:dyDescent="0.25">
      <c r="A148" s="31">
        <v>145</v>
      </c>
      <c r="B148" s="33" t="s">
        <v>626</v>
      </c>
    </row>
    <row r="149" spans="1:2" x14ac:dyDescent="0.25">
      <c r="A149" s="31">
        <v>146</v>
      </c>
      <c r="B149" s="33" t="s">
        <v>627</v>
      </c>
    </row>
    <row r="150" spans="1:2" x14ac:dyDescent="0.25">
      <c r="A150" s="31">
        <v>147</v>
      </c>
      <c r="B150" s="33" t="s">
        <v>510</v>
      </c>
    </row>
    <row r="151" spans="1:2" x14ac:dyDescent="0.25">
      <c r="A151" s="31">
        <v>148</v>
      </c>
      <c r="B151" s="33" t="s">
        <v>511</v>
      </c>
    </row>
    <row r="152" spans="1:2" x14ac:dyDescent="0.25">
      <c r="A152" s="31">
        <v>149</v>
      </c>
      <c r="B152" s="33" t="s">
        <v>512</v>
      </c>
    </row>
    <row r="153" spans="1:2" x14ac:dyDescent="0.25">
      <c r="A153" s="31">
        <v>150</v>
      </c>
      <c r="B153" s="33" t="s">
        <v>513</v>
      </c>
    </row>
    <row r="154" spans="1:2" ht="41.4" x14ac:dyDescent="0.25">
      <c r="A154" s="31">
        <v>151</v>
      </c>
      <c r="B154" s="33" t="s">
        <v>514</v>
      </c>
    </row>
    <row r="155" spans="1:2" ht="27.6" x14ac:dyDescent="0.25">
      <c r="A155" s="31">
        <v>152</v>
      </c>
      <c r="B155" s="33" t="s">
        <v>628</v>
      </c>
    </row>
    <row r="156" spans="1:2" ht="41.4" x14ac:dyDescent="0.25">
      <c r="A156" s="31">
        <v>153</v>
      </c>
      <c r="B156" s="33" t="s">
        <v>629</v>
      </c>
    </row>
    <row r="157" spans="1:2" x14ac:dyDescent="0.25">
      <c r="A157" s="31">
        <v>154</v>
      </c>
      <c r="B157" s="33" t="s">
        <v>630</v>
      </c>
    </row>
    <row r="158" spans="1:2" x14ac:dyDescent="0.25">
      <c r="A158" s="31">
        <v>155</v>
      </c>
      <c r="B158" s="33" t="s">
        <v>631</v>
      </c>
    </row>
    <row r="159" spans="1:2" x14ac:dyDescent="0.25">
      <c r="A159" s="31">
        <v>156</v>
      </c>
      <c r="B159" s="33" t="s">
        <v>515</v>
      </c>
    </row>
    <row r="160" spans="1:2" ht="27.6" x14ac:dyDescent="0.25">
      <c r="A160" s="31">
        <v>157</v>
      </c>
      <c r="B160" s="33" t="s">
        <v>516</v>
      </c>
    </row>
    <row r="161" spans="1:2" ht="55.5" customHeight="1" x14ac:dyDescent="0.25">
      <c r="A161" s="31">
        <v>158</v>
      </c>
      <c r="B161" s="33" t="s">
        <v>517</v>
      </c>
    </row>
    <row r="162" spans="1:2" x14ac:dyDescent="0.25">
      <c r="A162" s="31">
        <v>159</v>
      </c>
      <c r="B162" s="33" t="s">
        <v>518</v>
      </c>
    </row>
    <row r="163" spans="1:2" x14ac:dyDescent="0.25">
      <c r="A163" s="31">
        <v>160</v>
      </c>
      <c r="B163" s="33" t="s">
        <v>519</v>
      </c>
    </row>
    <row r="164" spans="1:2" ht="41.4" x14ac:dyDescent="0.25">
      <c r="A164" s="31">
        <v>161</v>
      </c>
      <c r="B164" s="33" t="s">
        <v>632</v>
      </c>
    </row>
    <row r="165" spans="1:2" x14ac:dyDescent="0.25">
      <c r="A165" s="31">
        <v>162</v>
      </c>
      <c r="B165" s="33" t="s">
        <v>520</v>
      </c>
    </row>
    <row r="166" spans="1:2" x14ac:dyDescent="0.25">
      <c r="A166" s="31">
        <v>163</v>
      </c>
      <c r="B166" s="33" t="s">
        <v>521</v>
      </c>
    </row>
    <row r="167" spans="1:2" ht="27.6" x14ac:dyDescent="0.25">
      <c r="A167" s="31">
        <v>164</v>
      </c>
      <c r="B167" s="33" t="s">
        <v>522</v>
      </c>
    </row>
    <row r="168" spans="1:2" ht="27.6" x14ac:dyDescent="0.25">
      <c r="A168" s="31">
        <v>165</v>
      </c>
      <c r="B168" s="33" t="s">
        <v>633</v>
      </c>
    </row>
    <row r="169" spans="1:2" x14ac:dyDescent="0.25">
      <c r="A169" s="31">
        <v>166</v>
      </c>
      <c r="B169" s="33" t="s">
        <v>523</v>
      </c>
    </row>
    <row r="170" spans="1:2" x14ac:dyDescent="0.25">
      <c r="A170" s="31">
        <v>167</v>
      </c>
      <c r="B170" s="33" t="s">
        <v>524</v>
      </c>
    </row>
    <row r="171" spans="1:2" x14ac:dyDescent="0.25">
      <c r="A171" s="31">
        <v>168</v>
      </c>
      <c r="B171" s="33" t="s">
        <v>525</v>
      </c>
    </row>
    <row r="172" spans="1:2" x14ac:dyDescent="0.25">
      <c r="A172" s="31">
        <v>169</v>
      </c>
      <c r="B172" s="33" t="s">
        <v>634</v>
      </c>
    </row>
    <row r="173" spans="1:2" ht="41.4" x14ac:dyDescent="0.25">
      <c r="A173" s="31">
        <v>170</v>
      </c>
      <c r="B173" s="33" t="s">
        <v>526</v>
      </c>
    </row>
    <row r="174" spans="1:2" ht="220.8" x14ac:dyDescent="0.25">
      <c r="A174" s="31">
        <v>171</v>
      </c>
      <c r="B174" s="33" t="s">
        <v>635</v>
      </c>
    </row>
    <row r="175" spans="1:2" ht="82.8" x14ac:dyDescent="0.25">
      <c r="A175" s="31">
        <v>172</v>
      </c>
      <c r="B175" s="33" t="s">
        <v>636</v>
      </c>
    </row>
    <row r="176" spans="1:2" x14ac:dyDescent="0.25">
      <c r="A176" s="31">
        <v>173</v>
      </c>
      <c r="B176" s="33" t="s">
        <v>527</v>
      </c>
    </row>
    <row r="177" spans="1:2" x14ac:dyDescent="0.25">
      <c r="A177" s="31">
        <v>174</v>
      </c>
      <c r="B177" s="33" t="s">
        <v>528</v>
      </c>
    </row>
    <row r="178" spans="1:2" ht="69" x14ac:dyDescent="0.25">
      <c r="A178" s="31">
        <v>175</v>
      </c>
      <c r="B178" s="33" t="s">
        <v>637</v>
      </c>
    </row>
    <row r="179" spans="1:2" x14ac:dyDescent="0.25">
      <c r="A179" s="31">
        <v>176</v>
      </c>
      <c r="B179" s="33" t="s">
        <v>529</v>
      </c>
    </row>
    <row r="180" spans="1:2" x14ac:dyDescent="0.25">
      <c r="A180" s="31">
        <v>177</v>
      </c>
      <c r="B180" s="33" t="s">
        <v>530</v>
      </c>
    </row>
    <row r="181" spans="1:2" x14ac:dyDescent="0.25">
      <c r="A181" s="31">
        <v>178</v>
      </c>
      <c r="B181" s="33" t="s">
        <v>531</v>
      </c>
    </row>
    <row r="182" spans="1:2" x14ac:dyDescent="0.25">
      <c r="A182" s="31">
        <v>179</v>
      </c>
      <c r="B182" s="33" t="s">
        <v>532</v>
      </c>
    </row>
    <row r="183" spans="1:2" x14ac:dyDescent="0.25">
      <c r="A183" s="31">
        <v>180</v>
      </c>
      <c r="B183" s="33" t="s">
        <v>533</v>
      </c>
    </row>
    <row r="184" spans="1:2" ht="179.4" x14ac:dyDescent="0.25">
      <c r="A184" s="31">
        <v>181</v>
      </c>
      <c r="B184" s="33" t="s">
        <v>638</v>
      </c>
    </row>
    <row r="185" spans="1:2" ht="55.2" x14ac:dyDescent="0.25">
      <c r="A185" s="31">
        <v>182</v>
      </c>
      <c r="B185" s="33" t="s">
        <v>639</v>
      </c>
    </row>
    <row r="186" spans="1:2" x14ac:dyDescent="0.25">
      <c r="A186" s="31">
        <v>183</v>
      </c>
      <c r="B186" s="33" t="s">
        <v>534</v>
      </c>
    </row>
    <row r="187" spans="1:2" x14ac:dyDescent="0.25">
      <c r="A187" s="31">
        <v>184</v>
      </c>
      <c r="B187" s="33" t="s">
        <v>535</v>
      </c>
    </row>
    <row r="188" spans="1:2" x14ac:dyDescent="0.25">
      <c r="A188" s="31">
        <v>185</v>
      </c>
      <c r="B188" s="33" t="s">
        <v>536</v>
      </c>
    </row>
    <row r="189" spans="1:2" x14ac:dyDescent="0.25">
      <c r="A189" s="31">
        <v>186</v>
      </c>
      <c r="B189" s="33" t="s">
        <v>662</v>
      </c>
    </row>
    <row r="190" spans="1:2" ht="27.6" x14ac:dyDescent="0.25">
      <c r="A190" s="31">
        <v>187</v>
      </c>
      <c r="B190" s="33" t="s">
        <v>537</v>
      </c>
    </row>
    <row r="191" spans="1:2" x14ac:dyDescent="0.25">
      <c r="A191" s="31">
        <v>188</v>
      </c>
      <c r="B191" s="33" t="s">
        <v>538</v>
      </c>
    </row>
    <row r="192" spans="1:2" x14ac:dyDescent="0.25">
      <c r="A192" s="31">
        <v>189</v>
      </c>
      <c r="B192" s="33" t="s">
        <v>539</v>
      </c>
    </row>
    <row r="193" spans="1:2" ht="69" x14ac:dyDescent="0.25">
      <c r="A193" s="31">
        <v>190</v>
      </c>
      <c r="B193" s="33" t="s">
        <v>640</v>
      </c>
    </row>
    <row r="194" spans="1:2" x14ac:dyDescent="0.25">
      <c r="A194" s="31">
        <v>191</v>
      </c>
      <c r="B194" s="33" t="s">
        <v>540</v>
      </c>
    </row>
    <row r="195" spans="1:2" x14ac:dyDescent="0.25">
      <c r="A195" s="31">
        <v>192</v>
      </c>
      <c r="B195" s="33" t="s">
        <v>541</v>
      </c>
    </row>
    <row r="196" spans="1:2" x14ac:dyDescent="0.25">
      <c r="A196" s="31">
        <v>193</v>
      </c>
      <c r="B196" s="33" t="s">
        <v>542</v>
      </c>
    </row>
    <row r="197" spans="1:2" x14ac:dyDescent="0.25">
      <c r="A197" s="31">
        <v>194</v>
      </c>
      <c r="B197" s="33" t="s">
        <v>543</v>
      </c>
    </row>
    <row r="198" spans="1:2" x14ac:dyDescent="0.25">
      <c r="A198" s="31">
        <v>195</v>
      </c>
      <c r="B198" s="33" t="s">
        <v>641</v>
      </c>
    </row>
    <row r="199" spans="1:2" x14ac:dyDescent="0.25">
      <c r="A199" s="31">
        <v>196</v>
      </c>
      <c r="B199" s="33" t="s">
        <v>544</v>
      </c>
    </row>
    <row r="200" spans="1:2" x14ac:dyDescent="0.25">
      <c r="A200" s="31">
        <v>197</v>
      </c>
      <c r="B200" s="33" t="s">
        <v>545</v>
      </c>
    </row>
    <row r="201" spans="1:2" x14ac:dyDescent="0.25">
      <c r="A201" s="31">
        <v>198</v>
      </c>
      <c r="B201" s="33" t="s">
        <v>546</v>
      </c>
    </row>
    <row r="202" spans="1:2" x14ac:dyDescent="0.25">
      <c r="A202" s="31">
        <v>199</v>
      </c>
      <c r="B202" s="33" t="s">
        <v>547</v>
      </c>
    </row>
    <row r="203" spans="1:2" x14ac:dyDescent="0.25">
      <c r="A203" s="31">
        <v>200</v>
      </c>
      <c r="B203" s="33" t="s">
        <v>548</v>
      </c>
    </row>
    <row r="204" spans="1:2" x14ac:dyDescent="0.25">
      <c r="A204" s="31">
        <v>201</v>
      </c>
      <c r="B204" s="33" t="s">
        <v>549</v>
      </c>
    </row>
    <row r="205" spans="1:2" x14ac:dyDescent="0.25">
      <c r="A205" s="31">
        <v>202</v>
      </c>
      <c r="B205" s="33" t="s">
        <v>550</v>
      </c>
    </row>
    <row r="206" spans="1:2" x14ac:dyDescent="0.25">
      <c r="A206" s="31">
        <v>203</v>
      </c>
      <c r="B206" s="33" t="s">
        <v>551</v>
      </c>
    </row>
    <row r="207" spans="1:2" x14ac:dyDescent="0.25">
      <c r="A207" s="31">
        <v>204</v>
      </c>
      <c r="B207" s="33" t="s">
        <v>552</v>
      </c>
    </row>
    <row r="208" spans="1:2" x14ac:dyDescent="0.25">
      <c r="A208" s="31">
        <v>205</v>
      </c>
      <c r="B208" s="33" t="s">
        <v>553</v>
      </c>
    </row>
    <row r="209" spans="1:2" x14ac:dyDescent="0.25">
      <c r="A209" s="31">
        <v>206</v>
      </c>
      <c r="B209" s="33" t="s">
        <v>554</v>
      </c>
    </row>
    <row r="210" spans="1:2" ht="138" x14ac:dyDescent="0.25">
      <c r="A210" s="31">
        <v>207</v>
      </c>
      <c r="B210" s="33" t="s">
        <v>642</v>
      </c>
    </row>
    <row r="211" spans="1:2" x14ac:dyDescent="0.25">
      <c r="A211" s="31">
        <v>208</v>
      </c>
      <c r="B211" s="33" t="s">
        <v>643</v>
      </c>
    </row>
    <row r="212" spans="1:2" x14ac:dyDescent="0.25">
      <c r="A212" s="31">
        <v>209</v>
      </c>
      <c r="B212" s="33" t="s">
        <v>555</v>
      </c>
    </row>
    <row r="213" spans="1:2" ht="27.6" x14ac:dyDescent="0.25">
      <c r="A213" s="31">
        <v>210</v>
      </c>
      <c r="B213" s="33" t="s">
        <v>556</v>
      </c>
    </row>
    <row r="214" spans="1:2" ht="27.6" x14ac:dyDescent="0.25">
      <c r="A214" s="31">
        <v>211</v>
      </c>
      <c r="B214" s="33" t="s">
        <v>557</v>
      </c>
    </row>
    <row r="215" spans="1:2" x14ac:dyDescent="0.25">
      <c r="A215" s="31">
        <v>212</v>
      </c>
      <c r="B215" s="33" t="s">
        <v>644</v>
      </c>
    </row>
    <row r="216" spans="1:2" x14ac:dyDescent="0.25">
      <c r="A216" s="31">
        <v>213</v>
      </c>
      <c r="B216" s="33" t="s">
        <v>558</v>
      </c>
    </row>
    <row r="217" spans="1:2" ht="41.4" x14ac:dyDescent="0.25">
      <c r="A217" s="31">
        <v>214</v>
      </c>
      <c r="B217" s="33" t="s">
        <v>645</v>
      </c>
    </row>
    <row r="218" spans="1:2" ht="41.4" x14ac:dyDescent="0.25">
      <c r="A218" s="31">
        <v>215</v>
      </c>
      <c r="B218" s="33" t="s">
        <v>646</v>
      </c>
    </row>
    <row r="219" spans="1:2" x14ac:dyDescent="0.25">
      <c r="A219" s="31">
        <v>216</v>
      </c>
      <c r="B219" s="33" t="s">
        <v>647</v>
      </c>
    </row>
    <row r="220" spans="1:2" x14ac:dyDescent="0.25">
      <c r="A220" s="31">
        <v>217</v>
      </c>
      <c r="B220" s="33" t="s">
        <v>559</v>
      </c>
    </row>
    <row r="221" spans="1:2" x14ac:dyDescent="0.25">
      <c r="A221" s="31">
        <v>218</v>
      </c>
      <c r="B221" s="33" t="s">
        <v>648</v>
      </c>
    </row>
    <row r="222" spans="1:2" x14ac:dyDescent="0.25">
      <c r="A222" s="31">
        <v>219</v>
      </c>
      <c r="B222" s="33" t="s">
        <v>560</v>
      </c>
    </row>
    <row r="223" spans="1:2" x14ac:dyDescent="0.25">
      <c r="A223" s="31">
        <v>220</v>
      </c>
      <c r="B223" s="33" t="s">
        <v>561</v>
      </c>
    </row>
    <row r="224" spans="1:2" x14ac:dyDescent="0.25">
      <c r="A224" s="31">
        <v>221</v>
      </c>
      <c r="B224" s="33" t="s">
        <v>649</v>
      </c>
    </row>
    <row r="225" spans="1:2" x14ac:dyDescent="0.25">
      <c r="A225" s="31">
        <v>222</v>
      </c>
      <c r="B225" s="33" t="s">
        <v>562</v>
      </c>
    </row>
    <row r="226" spans="1:2" x14ac:dyDescent="0.25">
      <c r="A226" s="31">
        <v>223</v>
      </c>
      <c r="B226" s="33" t="s">
        <v>563</v>
      </c>
    </row>
    <row r="227" spans="1:2" x14ac:dyDescent="0.25">
      <c r="A227" s="31">
        <v>224</v>
      </c>
      <c r="B227" s="33" t="s">
        <v>564</v>
      </c>
    </row>
    <row r="228" spans="1:2" ht="41.4" x14ac:dyDescent="0.25">
      <c r="A228" s="31">
        <v>225</v>
      </c>
      <c r="B228" s="33" t="s">
        <v>650</v>
      </c>
    </row>
    <row r="229" spans="1:2" x14ac:dyDescent="0.25">
      <c r="A229" s="31">
        <v>226</v>
      </c>
      <c r="B229" s="33" t="s">
        <v>565</v>
      </c>
    </row>
    <row r="230" spans="1:2" x14ac:dyDescent="0.25">
      <c r="A230" s="31">
        <v>227</v>
      </c>
      <c r="B230" s="33" t="s">
        <v>566</v>
      </c>
    </row>
    <row r="231" spans="1:2" x14ac:dyDescent="0.25">
      <c r="A231" s="31">
        <v>228</v>
      </c>
      <c r="B231" s="33" t="s">
        <v>567</v>
      </c>
    </row>
    <row r="232" spans="1:2" x14ac:dyDescent="0.25">
      <c r="A232" s="31">
        <v>229</v>
      </c>
      <c r="B232" s="33" t="s">
        <v>651</v>
      </c>
    </row>
    <row r="233" spans="1:2" x14ac:dyDescent="0.25">
      <c r="A233" s="31">
        <v>230</v>
      </c>
      <c r="B233" s="33" t="s">
        <v>568</v>
      </c>
    </row>
    <row r="234" spans="1:2" x14ac:dyDescent="0.25">
      <c r="A234" s="31">
        <v>231</v>
      </c>
      <c r="B234" s="33" t="s">
        <v>569</v>
      </c>
    </row>
    <row r="235" spans="1:2" x14ac:dyDescent="0.25">
      <c r="A235" s="31">
        <v>232</v>
      </c>
      <c r="B235" s="33" t="s">
        <v>570</v>
      </c>
    </row>
    <row r="236" spans="1:2" x14ac:dyDescent="0.25">
      <c r="A236" s="31">
        <v>233</v>
      </c>
      <c r="B236" s="33" t="s">
        <v>571</v>
      </c>
    </row>
    <row r="237" spans="1:2" x14ac:dyDescent="0.25">
      <c r="A237" s="31">
        <v>234</v>
      </c>
      <c r="B237" s="33" t="s">
        <v>652</v>
      </c>
    </row>
    <row r="238" spans="1:2" x14ac:dyDescent="0.25">
      <c r="A238" s="31">
        <v>235</v>
      </c>
      <c r="B238" s="33" t="s">
        <v>572</v>
      </c>
    </row>
    <row r="239" spans="1:2" x14ac:dyDescent="0.25">
      <c r="A239" s="31">
        <v>236</v>
      </c>
      <c r="B239" s="33" t="s">
        <v>573</v>
      </c>
    </row>
    <row r="240" spans="1:2" x14ac:dyDescent="0.25">
      <c r="A240" s="31">
        <v>237</v>
      </c>
      <c r="B240" s="33" t="s">
        <v>574</v>
      </c>
    </row>
    <row r="241" spans="1:2" ht="27.6" x14ac:dyDescent="0.25">
      <c r="A241" s="31">
        <v>238</v>
      </c>
      <c r="B241" s="33" t="s">
        <v>575</v>
      </c>
    </row>
    <row r="242" spans="1:2" x14ac:dyDescent="0.25">
      <c r="A242" s="31">
        <v>239</v>
      </c>
      <c r="B242" s="33" t="s">
        <v>653</v>
      </c>
    </row>
    <row r="243" spans="1:2" x14ac:dyDescent="0.25">
      <c r="A243" s="31">
        <v>240</v>
      </c>
      <c r="B243" s="33" t="s">
        <v>654</v>
      </c>
    </row>
    <row r="244" spans="1:2" x14ac:dyDescent="0.25">
      <c r="A244" s="31">
        <v>241</v>
      </c>
      <c r="B244" s="33" t="s">
        <v>576</v>
      </c>
    </row>
    <row r="245" spans="1:2" x14ac:dyDescent="0.25">
      <c r="A245" s="31">
        <v>242</v>
      </c>
      <c r="B245" s="33" t="s">
        <v>577</v>
      </c>
    </row>
    <row r="246" spans="1:2" x14ac:dyDescent="0.25">
      <c r="A246" s="31">
        <v>243</v>
      </c>
      <c r="B246" s="33" t="s">
        <v>578</v>
      </c>
    </row>
    <row r="247" spans="1:2" x14ac:dyDescent="0.25">
      <c r="A247" s="31">
        <v>244</v>
      </c>
      <c r="B247" s="33" t="s">
        <v>655</v>
      </c>
    </row>
    <row r="248" spans="1:2" x14ac:dyDescent="0.25">
      <c r="A248" s="31">
        <v>245</v>
      </c>
      <c r="B248" s="33" t="s">
        <v>579</v>
      </c>
    </row>
    <row r="249" spans="1:2" ht="41.4" x14ac:dyDescent="0.25">
      <c r="A249" s="31">
        <v>246</v>
      </c>
      <c r="B249" s="33" t="s">
        <v>656</v>
      </c>
    </row>
    <row r="250" spans="1:2" x14ac:dyDescent="0.25">
      <c r="A250" s="31">
        <v>247</v>
      </c>
      <c r="B250" s="33" t="s">
        <v>580</v>
      </c>
    </row>
    <row r="251" spans="1:2" x14ac:dyDescent="0.25">
      <c r="A251" s="31">
        <v>248</v>
      </c>
      <c r="B251" s="33" t="s">
        <v>581</v>
      </c>
    </row>
    <row r="252" spans="1:2" x14ac:dyDescent="0.25">
      <c r="A252" s="31">
        <v>249</v>
      </c>
      <c r="B252" s="33" t="s">
        <v>657</v>
      </c>
    </row>
    <row r="253" spans="1:2" x14ac:dyDescent="0.25">
      <c r="A253" s="31">
        <v>250</v>
      </c>
      <c r="B253" s="33" t="s">
        <v>582</v>
      </c>
    </row>
    <row r="254" spans="1:2" x14ac:dyDescent="0.25">
      <c r="A254" s="31">
        <v>251</v>
      </c>
      <c r="B254" s="33" t="s">
        <v>583</v>
      </c>
    </row>
    <row r="255" spans="1:2" x14ac:dyDescent="0.25">
      <c r="A255" s="31">
        <v>252</v>
      </c>
      <c r="B255" s="33" t="s">
        <v>658</v>
      </c>
    </row>
    <row r="256" spans="1:2" x14ac:dyDescent="0.25">
      <c r="A256" s="31">
        <v>253</v>
      </c>
      <c r="B256" s="33" t="s">
        <v>584</v>
      </c>
    </row>
    <row r="257" spans="1:2" x14ac:dyDescent="0.25">
      <c r="A257" s="31">
        <v>254</v>
      </c>
      <c r="B257" s="33" t="s">
        <v>585</v>
      </c>
    </row>
    <row r="258" spans="1:2" x14ac:dyDescent="0.25">
      <c r="A258" s="31">
        <v>255</v>
      </c>
      <c r="B258" s="33" t="s">
        <v>586</v>
      </c>
    </row>
    <row r="259" spans="1:2" x14ac:dyDescent="0.25">
      <c r="A259" s="31">
        <v>256</v>
      </c>
      <c r="B259" s="33" t="s">
        <v>587</v>
      </c>
    </row>
    <row r="260" spans="1:2" ht="27.6" x14ac:dyDescent="0.25">
      <c r="A260" s="31">
        <v>257</v>
      </c>
      <c r="B260" s="33" t="s">
        <v>659</v>
      </c>
    </row>
    <row r="261" spans="1:2" x14ac:dyDescent="0.25">
      <c r="A261" s="31">
        <v>258</v>
      </c>
      <c r="B261" s="33" t="s">
        <v>588</v>
      </c>
    </row>
    <row r="262" spans="1:2" x14ac:dyDescent="0.25">
      <c r="A262" s="31">
        <v>259</v>
      </c>
      <c r="B262" s="33" t="s">
        <v>589</v>
      </c>
    </row>
  </sheetData>
  <mergeCells count="2">
    <mergeCell ref="A1:B1"/>
    <mergeCell ref="A2:B2"/>
  </mergeCells>
  <hyperlinks>
    <hyperlink ref="A1" r:id="rId1" location="Dropdown_Menu!A1" xr:uid="{00000000-0004-0000-0200-000000000000}"/>
    <hyperlink ref="A1:B1" r:id="rId2" location="Dropdown_Menu!A1" display="Back to Dropdown Menu" xr:uid="{00000000-0004-0000-0200-000001000000}"/>
  </hyperlinks>
  <pageMargins left="0.59055118110236227" right="0.31496062992125984" top="0.39370078740157483" bottom="0.5" header="0.39370078740157483" footer="0.2"/>
  <pageSetup paperSize="9" orientation="landscape" r:id="rId3"/>
  <headerFooter>
    <oddFooter>&amp;R&amp;"Arial Narrow,Bold"&amp;KC00000eUniv@ Shoolini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278"/>
  <sheetViews>
    <sheetView showGridLines="0" topLeftCell="A202" workbookViewId="0">
      <selection activeCell="E213" sqref="E213"/>
    </sheetView>
  </sheetViews>
  <sheetFormatPr defaultRowHeight="14.4" x14ac:dyDescent="0.3"/>
  <cols>
    <col min="1" max="1" width="27.33203125" style="4" customWidth="1"/>
    <col min="2" max="2" width="63" style="5" customWidth="1"/>
    <col min="3" max="3" width="5.21875" style="2" customWidth="1"/>
    <col min="5" max="5" width="70" customWidth="1"/>
    <col min="6" max="6" width="7.6640625" customWidth="1"/>
  </cols>
  <sheetData>
    <row r="1" spans="1:6" ht="14.25" customHeight="1" thickBot="1" x14ac:dyDescent="0.35">
      <c r="A1" s="11" t="s">
        <v>400</v>
      </c>
    </row>
    <row r="2" spans="1:6" ht="25.5" customHeight="1" x14ac:dyDescent="0.3">
      <c r="A2" s="135" t="s">
        <v>117</v>
      </c>
      <c r="B2" s="136"/>
    </row>
    <row r="3" spans="1:6" x14ac:dyDescent="0.3">
      <c r="A3" s="12" t="s">
        <v>118</v>
      </c>
      <c r="B3" s="13"/>
      <c r="C3" s="137" t="s">
        <v>119</v>
      </c>
      <c r="D3" s="137"/>
      <c r="E3" s="137"/>
      <c r="F3" s="137"/>
    </row>
    <row r="4" spans="1:6" ht="15" thickBot="1" x14ac:dyDescent="0.35">
      <c r="A4" s="14"/>
      <c r="B4" s="13"/>
      <c r="C4" s="138"/>
      <c r="D4" s="138"/>
      <c r="E4" s="138"/>
      <c r="F4" s="138"/>
    </row>
    <row r="5" spans="1:6" ht="30.75" customHeight="1" x14ac:dyDescent="0.3">
      <c r="A5" s="120" t="s">
        <v>120</v>
      </c>
      <c r="B5" s="121"/>
      <c r="C5" s="24" t="s">
        <v>121</v>
      </c>
      <c r="D5" s="139" t="s">
        <v>122</v>
      </c>
      <c r="E5" s="140"/>
      <c r="F5" s="25" t="s">
        <v>123</v>
      </c>
    </row>
    <row r="6" spans="1:6" ht="21.75" customHeight="1" x14ac:dyDescent="0.3">
      <c r="A6" s="15" t="s">
        <v>124</v>
      </c>
      <c r="B6" s="16" t="s">
        <v>125</v>
      </c>
      <c r="C6" s="26">
        <v>1</v>
      </c>
      <c r="D6" s="141" t="s">
        <v>126</v>
      </c>
      <c r="E6" s="142"/>
      <c r="F6" s="27">
        <v>4.3600000000000003</v>
      </c>
    </row>
    <row r="7" spans="1:6" ht="21.75" customHeight="1" x14ac:dyDescent="0.3">
      <c r="A7" s="15" t="s">
        <v>127</v>
      </c>
      <c r="B7" s="16" t="s">
        <v>128</v>
      </c>
      <c r="C7" s="26">
        <v>2</v>
      </c>
      <c r="D7" s="141" t="s">
        <v>129</v>
      </c>
      <c r="E7" s="142"/>
      <c r="F7" s="27">
        <v>4.13</v>
      </c>
    </row>
    <row r="8" spans="1:6" ht="21.75" customHeight="1" x14ac:dyDescent="0.3">
      <c r="A8" s="120" t="s">
        <v>130</v>
      </c>
      <c r="B8" s="121"/>
      <c r="C8" s="26">
        <v>3</v>
      </c>
      <c r="D8" s="141" t="s">
        <v>131</v>
      </c>
      <c r="E8" s="142"/>
      <c r="F8" s="27">
        <v>4.12</v>
      </c>
    </row>
    <row r="9" spans="1:6" ht="21.75" customHeight="1" x14ac:dyDescent="0.3">
      <c r="A9" s="15" t="s">
        <v>132</v>
      </c>
      <c r="B9" s="16" t="s">
        <v>133</v>
      </c>
      <c r="C9" s="26">
        <v>4</v>
      </c>
      <c r="D9" s="141" t="s">
        <v>134</v>
      </c>
      <c r="E9" s="142"/>
      <c r="F9" s="27">
        <v>4.07</v>
      </c>
    </row>
    <row r="10" spans="1:6" ht="27" customHeight="1" thickBot="1" x14ac:dyDescent="0.35">
      <c r="A10" s="15" t="s">
        <v>135</v>
      </c>
      <c r="B10" s="16" t="s">
        <v>136</v>
      </c>
      <c r="C10" s="28">
        <v>5</v>
      </c>
      <c r="D10" s="143" t="s">
        <v>137</v>
      </c>
      <c r="E10" s="144"/>
      <c r="F10" s="29">
        <v>4.0199999999999996</v>
      </c>
    </row>
    <row r="11" spans="1:6" ht="21.75" customHeight="1" x14ac:dyDescent="0.3">
      <c r="A11" s="15" t="s">
        <v>138</v>
      </c>
      <c r="B11" s="16" t="s">
        <v>139</v>
      </c>
    </row>
    <row r="12" spans="1:6" ht="21.75" customHeight="1" x14ac:dyDescent="0.3">
      <c r="A12" s="15" t="s">
        <v>140</v>
      </c>
      <c r="B12" s="16" t="s">
        <v>141</v>
      </c>
    </row>
    <row r="13" spans="1:6" ht="21.75" customHeight="1" x14ac:dyDescent="0.3">
      <c r="A13" s="120" t="s">
        <v>142</v>
      </c>
      <c r="B13" s="121"/>
    </row>
    <row r="14" spans="1:6" ht="21.75" customHeight="1" x14ac:dyDescent="0.3">
      <c r="A14" s="15" t="s">
        <v>143</v>
      </c>
      <c r="B14" s="16" t="s">
        <v>144</v>
      </c>
    </row>
    <row r="15" spans="1:6" ht="21.75" customHeight="1" x14ac:dyDescent="0.3">
      <c r="A15" s="15" t="s">
        <v>145</v>
      </c>
      <c r="B15" s="16" t="s">
        <v>146</v>
      </c>
    </row>
    <row r="16" spans="1:6" ht="21.75" customHeight="1" x14ac:dyDescent="0.3">
      <c r="A16" s="120" t="s">
        <v>147</v>
      </c>
      <c r="B16" s="121"/>
    </row>
    <row r="17" spans="1:2" ht="21.75" customHeight="1" x14ac:dyDescent="0.3">
      <c r="A17" s="15" t="s">
        <v>148</v>
      </c>
      <c r="B17" s="16" t="s">
        <v>149</v>
      </c>
    </row>
    <row r="18" spans="1:2" ht="21.75" customHeight="1" x14ac:dyDescent="0.3">
      <c r="A18" s="15" t="s">
        <v>150</v>
      </c>
      <c r="B18" s="16" t="s">
        <v>151</v>
      </c>
    </row>
    <row r="19" spans="1:2" ht="21.75" customHeight="1" x14ac:dyDescent="0.3">
      <c r="A19" s="15" t="s">
        <v>152</v>
      </c>
      <c r="B19" s="16" t="s">
        <v>153</v>
      </c>
    </row>
    <row r="20" spans="1:2" ht="21.75" customHeight="1" x14ac:dyDescent="0.3">
      <c r="A20" s="15" t="s">
        <v>154</v>
      </c>
      <c r="B20" s="16" t="s">
        <v>155</v>
      </c>
    </row>
    <row r="21" spans="1:2" ht="21.75" customHeight="1" x14ac:dyDescent="0.3">
      <c r="A21" s="120" t="s">
        <v>156</v>
      </c>
      <c r="B21" s="121"/>
    </row>
    <row r="22" spans="1:2" ht="21.75" customHeight="1" x14ac:dyDescent="0.3">
      <c r="A22" s="15" t="s">
        <v>157</v>
      </c>
      <c r="B22" s="17" t="s">
        <v>158</v>
      </c>
    </row>
    <row r="23" spans="1:2" ht="21.75" customHeight="1" x14ac:dyDescent="0.3">
      <c r="A23" s="15" t="s">
        <v>159</v>
      </c>
      <c r="B23" s="17" t="s">
        <v>160</v>
      </c>
    </row>
    <row r="24" spans="1:2" ht="21.75" customHeight="1" x14ac:dyDescent="0.3">
      <c r="A24" s="15" t="s">
        <v>161</v>
      </c>
      <c r="B24" s="17" t="s">
        <v>162</v>
      </c>
    </row>
    <row r="25" spans="1:2" ht="21.75" customHeight="1" x14ac:dyDescent="0.3">
      <c r="A25" s="15" t="s">
        <v>163</v>
      </c>
      <c r="B25" s="17" t="s">
        <v>164</v>
      </c>
    </row>
    <row r="26" spans="1:2" ht="21.75" customHeight="1" x14ac:dyDescent="0.3">
      <c r="A26" s="15" t="s">
        <v>165</v>
      </c>
      <c r="B26" s="17" t="s">
        <v>166</v>
      </c>
    </row>
    <row r="27" spans="1:2" ht="21.75" customHeight="1" x14ac:dyDescent="0.3">
      <c r="A27" s="15" t="s">
        <v>167</v>
      </c>
      <c r="B27" s="17" t="s">
        <v>168</v>
      </c>
    </row>
    <row r="28" spans="1:2" ht="21.75" customHeight="1" x14ac:dyDescent="0.3">
      <c r="A28" s="15" t="s">
        <v>169</v>
      </c>
      <c r="B28" s="17" t="s">
        <v>170</v>
      </c>
    </row>
    <row r="29" spans="1:2" ht="21.75" customHeight="1" x14ac:dyDescent="0.3">
      <c r="A29" s="15" t="s">
        <v>171</v>
      </c>
      <c r="B29" s="17" t="s">
        <v>172</v>
      </c>
    </row>
    <row r="30" spans="1:2" ht="21.75" customHeight="1" x14ac:dyDescent="0.3">
      <c r="A30" s="15" t="s">
        <v>173</v>
      </c>
      <c r="B30" s="17" t="s">
        <v>174</v>
      </c>
    </row>
    <row r="31" spans="1:2" ht="21.75" customHeight="1" x14ac:dyDescent="0.3">
      <c r="A31" s="15" t="s">
        <v>175</v>
      </c>
      <c r="B31" s="17" t="s">
        <v>176</v>
      </c>
    </row>
    <row r="32" spans="1:2" ht="21.75" customHeight="1" x14ac:dyDescent="0.3">
      <c r="A32" s="15" t="s">
        <v>177</v>
      </c>
      <c r="B32" s="17" t="s">
        <v>178</v>
      </c>
    </row>
    <row r="33" spans="1:2" ht="21.75" customHeight="1" x14ac:dyDescent="0.3">
      <c r="A33" s="15" t="s">
        <v>179</v>
      </c>
      <c r="B33" s="17" t="s">
        <v>180</v>
      </c>
    </row>
    <row r="34" spans="1:2" ht="21.75" customHeight="1" x14ac:dyDescent="0.3">
      <c r="A34" s="15"/>
      <c r="B34" s="18"/>
    </row>
    <row r="35" spans="1:2" ht="21.75" customHeight="1" x14ac:dyDescent="0.3">
      <c r="A35" s="15"/>
      <c r="B35" s="18"/>
    </row>
    <row r="36" spans="1:2" ht="21.75" customHeight="1" thickBot="1" x14ac:dyDescent="0.35">
      <c r="A36" s="19"/>
      <c r="B36" s="20"/>
    </row>
    <row r="37" spans="1:2" ht="21.75" customHeight="1" thickBot="1" x14ac:dyDescent="0.35">
      <c r="A37" s="6"/>
      <c r="B37" s="7"/>
    </row>
    <row r="38" spans="1:2" ht="21.75" customHeight="1" x14ac:dyDescent="0.3">
      <c r="A38" s="124" t="s">
        <v>134</v>
      </c>
      <c r="B38" s="125"/>
    </row>
    <row r="39" spans="1:2" ht="21.75" customHeight="1" x14ac:dyDescent="0.3">
      <c r="A39" s="15" t="s">
        <v>181</v>
      </c>
      <c r="B39" s="16" t="s">
        <v>182</v>
      </c>
    </row>
    <row r="40" spans="1:2" ht="21.75" customHeight="1" x14ac:dyDescent="0.3">
      <c r="A40" s="15" t="s">
        <v>183</v>
      </c>
      <c r="B40" s="16" t="s">
        <v>184</v>
      </c>
    </row>
    <row r="41" spans="1:2" ht="21.75" customHeight="1" x14ac:dyDescent="0.3">
      <c r="A41" s="15" t="s">
        <v>185</v>
      </c>
      <c r="B41" s="16" t="s">
        <v>186</v>
      </c>
    </row>
    <row r="42" spans="1:2" ht="21.75" customHeight="1" x14ac:dyDescent="0.3">
      <c r="A42" s="15" t="s">
        <v>187</v>
      </c>
      <c r="B42" s="16" t="s">
        <v>188</v>
      </c>
    </row>
    <row r="43" spans="1:2" ht="21.75" customHeight="1" x14ac:dyDescent="0.3">
      <c r="A43" s="15" t="s">
        <v>189</v>
      </c>
      <c r="B43" s="16" t="s">
        <v>190</v>
      </c>
    </row>
    <row r="44" spans="1:2" ht="21.75" customHeight="1" x14ac:dyDescent="0.3">
      <c r="A44" s="133" t="s">
        <v>191</v>
      </c>
      <c r="B44" s="134"/>
    </row>
    <row r="45" spans="1:2" ht="21.75" customHeight="1" x14ac:dyDescent="0.3">
      <c r="A45" s="120" t="s">
        <v>192</v>
      </c>
      <c r="B45" s="121"/>
    </row>
    <row r="46" spans="1:2" ht="21.75" customHeight="1" x14ac:dyDescent="0.3">
      <c r="A46" s="15" t="s">
        <v>181</v>
      </c>
      <c r="B46" s="16" t="s">
        <v>193</v>
      </c>
    </row>
    <row r="47" spans="1:2" ht="21.75" customHeight="1" x14ac:dyDescent="0.3">
      <c r="A47" s="15" t="s">
        <v>183</v>
      </c>
      <c r="B47" s="16" t="s">
        <v>194</v>
      </c>
    </row>
    <row r="48" spans="1:2" ht="21.75" customHeight="1" x14ac:dyDescent="0.3">
      <c r="A48" s="15" t="s">
        <v>185</v>
      </c>
      <c r="B48" s="16" t="s">
        <v>195</v>
      </c>
    </row>
    <row r="49" spans="1:2" ht="21.75" customHeight="1" x14ac:dyDescent="0.3">
      <c r="A49" s="15" t="s">
        <v>187</v>
      </c>
      <c r="B49" s="16" t="s">
        <v>196</v>
      </c>
    </row>
    <row r="50" spans="1:2" ht="21.75" customHeight="1" x14ac:dyDescent="0.3">
      <c r="A50" s="15" t="s">
        <v>189</v>
      </c>
      <c r="B50" s="16" t="s">
        <v>197</v>
      </c>
    </row>
    <row r="51" spans="1:2" ht="21.75" customHeight="1" x14ac:dyDescent="0.3">
      <c r="A51" s="118" t="s">
        <v>198</v>
      </c>
      <c r="B51" s="119"/>
    </row>
    <row r="52" spans="1:2" ht="21.75" customHeight="1" x14ac:dyDescent="0.3">
      <c r="A52" s="120" t="s">
        <v>199</v>
      </c>
      <c r="B52" s="121"/>
    </row>
    <row r="53" spans="1:2" ht="21.75" customHeight="1" x14ac:dyDescent="0.3">
      <c r="A53" s="15" t="s">
        <v>181</v>
      </c>
      <c r="B53" s="16" t="s">
        <v>200</v>
      </c>
    </row>
    <row r="54" spans="1:2" ht="21.75" customHeight="1" x14ac:dyDescent="0.3">
      <c r="A54" s="15" t="s">
        <v>183</v>
      </c>
      <c r="B54" s="16" t="s">
        <v>201</v>
      </c>
    </row>
    <row r="55" spans="1:2" ht="21.75" customHeight="1" x14ac:dyDescent="0.3">
      <c r="A55" s="15" t="s">
        <v>185</v>
      </c>
      <c r="B55" s="16" t="s">
        <v>202</v>
      </c>
    </row>
    <row r="56" spans="1:2" ht="21.75" customHeight="1" x14ac:dyDescent="0.3">
      <c r="A56" s="15" t="s">
        <v>187</v>
      </c>
      <c r="B56" s="16" t="s">
        <v>203</v>
      </c>
    </row>
    <row r="57" spans="1:2" ht="21.75" customHeight="1" x14ac:dyDescent="0.3">
      <c r="A57" s="15" t="s">
        <v>189</v>
      </c>
      <c r="B57" s="16" t="s">
        <v>204</v>
      </c>
    </row>
    <row r="58" spans="1:2" ht="21.75" customHeight="1" x14ac:dyDescent="0.3">
      <c r="A58" s="118" t="s">
        <v>205</v>
      </c>
      <c r="B58" s="119"/>
    </row>
    <row r="59" spans="1:2" ht="21.75" customHeight="1" x14ac:dyDescent="0.3">
      <c r="A59" s="120" t="s">
        <v>206</v>
      </c>
      <c r="B59" s="121"/>
    </row>
    <row r="60" spans="1:2" ht="21.75" customHeight="1" x14ac:dyDescent="0.3">
      <c r="A60" s="15" t="s">
        <v>181</v>
      </c>
      <c r="B60" s="16" t="s">
        <v>207</v>
      </c>
    </row>
    <row r="61" spans="1:2" ht="21.75" customHeight="1" x14ac:dyDescent="0.3">
      <c r="A61" s="15" t="s">
        <v>183</v>
      </c>
      <c r="B61" s="16" t="s">
        <v>208</v>
      </c>
    </row>
    <row r="62" spans="1:2" ht="21.75" customHeight="1" x14ac:dyDescent="0.3">
      <c r="A62" s="15" t="s">
        <v>185</v>
      </c>
      <c r="B62" s="16" t="s">
        <v>209</v>
      </c>
    </row>
    <row r="63" spans="1:2" ht="21.75" customHeight="1" x14ac:dyDescent="0.3">
      <c r="A63" s="15" t="s">
        <v>187</v>
      </c>
      <c r="B63" s="16" t="s">
        <v>210</v>
      </c>
    </row>
    <row r="64" spans="1:2" ht="21.75" customHeight="1" x14ac:dyDescent="0.3">
      <c r="A64" s="15" t="s">
        <v>189</v>
      </c>
      <c r="B64" s="16" t="s">
        <v>211</v>
      </c>
    </row>
    <row r="65" spans="1:2" ht="21.75" customHeight="1" x14ac:dyDescent="0.3">
      <c r="A65" s="118" t="s">
        <v>212</v>
      </c>
      <c r="B65" s="119"/>
    </row>
    <row r="66" spans="1:2" ht="21.75" customHeight="1" x14ac:dyDescent="0.3">
      <c r="A66" s="120" t="s">
        <v>213</v>
      </c>
      <c r="B66" s="121"/>
    </row>
    <row r="67" spans="1:2" ht="21.75" customHeight="1" x14ac:dyDescent="0.3">
      <c r="A67" s="15" t="s">
        <v>181</v>
      </c>
      <c r="B67" s="16" t="s">
        <v>214</v>
      </c>
    </row>
    <row r="68" spans="1:2" ht="21.75" customHeight="1" x14ac:dyDescent="0.3">
      <c r="A68" s="15" t="s">
        <v>183</v>
      </c>
      <c r="B68" s="16" t="s">
        <v>215</v>
      </c>
    </row>
    <row r="69" spans="1:2" ht="21.75" customHeight="1" x14ac:dyDescent="0.3">
      <c r="A69" s="15" t="s">
        <v>185</v>
      </c>
      <c r="B69" s="16" t="s">
        <v>216</v>
      </c>
    </row>
    <row r="70" spans="1:2" ht="21.75" customHeight="1" x14ac:dyDescent="0.3">
      <c r="A70" s="15" t="s">
        <v>187</v>
      </c>
      <c r="B70" s="16" t="s">
        <v>217</v>
      </c>
    </row>
    <row r="71" spans="1:2" ht="21.75" customHeight="1" x14ac:dyDescent="0.3">
      <c r="A71" s="15" t="s">
        <v>189</v>
      </c>
      <c r="B71" s="16" t="s">
        <v>218</v>
      </c>
    </row>
    <row r="72" spans="1:2" ht="21.75" customHeight="1" thickBot="1" x14ac:dyDescent="0.35">
      <c r="A72" s="122" t="s">
        <v>219</v>
      </c>
      <c r="B72" s="123"/>
    </row>
    <row r="73" spans="1:2" ht="21.75" customHeight="1" x14ac:dyDescent="0.3">
      <c r="A73" s="124" t="s">
        <v>220</v>
      </c>
      <c r="B73" s="125"/>
    </row>
    <row r="74" spans="1:2" ht="21.75" customHeight="1" x14ac:dyDescent="0.3">
      <c r="A74" s="15" t="s">
        <v>181</v>
      </c>
      <c r="B74" s="16" t="s">
        <v>182</v>
      </c>
    </row>
    <row r="75" spans="1:2" ht="21.75" customHeight="1" x14ac:dyDescent="0.3">
      <c r="A75" s="15" t="s">
        <v>183</v>
      </c>
      <c r="B75" s="16" t="s">
        <v>221</v>
      </c>
    </row>
    <row r="76" spans="1:2" ht="21.75" customHeight="1" x14ac:dyDescent="0.3">
      <c r="A76" s="15" t="s">
        <v>185</v>
      </c>
      <c r="B76" s="16" t="s">
        <v>222</v>
      </c>
    </row>
    <row r="77" spans="1:2" ht="21.75" customHeight="1" x14ac:dyDescent="0.3">
      <c r="A77" s="15" t="s">
        <v>187</v>
      </c>
      <c r="B77" s="16" t="s">
        <v>223</v>
      </c>
    </row>
    <row r="78" spans="1:2" ht="21.75" customHeight="1" x14ac:dyDescent="0.3">
      <c r="A78" s="15" t="s">
        <v>189</v>
      </c>
      <c r="B78" s="16" t="s">
        <v>224</v>
      </c>
    </row>
    <row r="79" spans="1:2" ht="21.75" customHeight="1" x14ac:dyDescent="0.3">
      <c r="A79" s="118" t="s">
        <v>225</v>
      </c>
      <c r="B79" s="119"/>
    </row>
    <row r="80" spans="1:2" ht="21.75" customHeight="1" x14ac:dyDescent="0.3">
      <c r="A80" s="120" t="s">
        <v>226</v>
      </c>
      <c r="B80" s="121"/>
    </row>
    <row r="81" spans="1:2" ht="21.75" customHeight="1" x14ac:dyDescent="0.3">
      <c r="A81" s="15" t="s">
        <v>181</v>
      </c>
      <c r="B81" s="16" t="s">
        <v>227</v>
      </c>
    </row>
    <row r="82" spans="1:2" ht="21.75" customHeight="1" x14ac:dyDescent="0.3">
      <c r="A82" s="15" t="s">
        <v>183</v>
      </c>
      <c r="B82" s="16" t="s">
        <v>228</v>
      </c>
    </row>
    <row r="83" spans="1:2" ht="21.75" customHeight="1" x14ac:dyDescent="0.3">
      <c r="A83" s="15" t="s">
        <v>185</v>
      </c>
      <c r="B83" s="16" t="s">
        <v>229</v>
      </c>
    </row>
    <row r="84" spans="1:2" ht="21.75" customHeight="1" x14ac:dyDescent="0.3">
      <c r="A84" s="15" t="s">
        <v>187</v>
      </c>
      <c r="B84" s="16" t="s">
        <v>230</v>
      </c>
    </row>
    <row r="85" spans="1:2" ht="21.75" customHeight="1" x14ac:dyDescent="0.3">
      <c r="A85" s="15" t="s">
        <v>189</v>
      </c>
      <c r="B85" s="16" t="s">
        <v>231</v>
      </c>
    </row>
    <row r="86" spans="1:2" ht="21.75" customHeight="1" x14ac:dyDescent="0.3">
      <c r="A86" s="118" t="s">
        <v>232</v>
      </c>
      <c r="B86" s="119"/>
    </row>
    <row r="87" spans="1:2" ht="21.75" customHeight="1" x14ac:dyDescent="0.3">
      <c r="A87" s="120" t="s">
        <v>233</v>
      </c>
      <c r="B87" s="121"/>
    </row>
    <row r="88" spans="1:2" ht="21.75" customHeight="1" x14ac:dyDescent="0.3">
      <c r="A88" s="15" t="s">
        <v>181</v>
      </c>
      <c r="B88" s="16" t="s">
        <v>234</v>
      </c>
    </row>
    <row r="89" spans="1:2" ht="21.75" customHeight="1" x14ac:dyDescent="0.3">
      <c r="A89" s="15" t="s">
        <v>183</v>
      </c>
      <c r="B89" s="16" t="s">
        <v>235</v>
      </c>
    </row>
    <row r="90" spans="1:2" ht="21.75" customHeight="1" x14ac:dyDescent="0.3">
      <c r="A90" s="15" t="s">
        <v>185</v>
      </c>
      <c r="B90" s="16" t="s">
        <v>236</v>
      </c>
    </row>
    <row r="91" spans="1:2" ht="21.75" customHeight="1" x14ac:dyDescent="0.3">
      <c r="A91" s="15" t="s">
        <v>187</v>
      </c>
      <c r="B91" s="16" t="s">
        <v>237</v>
      </c>
    </row>
    <row r="92" spans="1:2" ht="21.75" customHeight="1" x14ac:dyDescent="0.3">
      <c r="A92" s="15" t="s">
        <v>189</v>
      </c>
      <c r="B92" s="16" t="s">
        <v>238</v>
      </c>
    </row>
    <row r="93" spans="1:2" ht="21.75" customHeight="1" x14ac:dyDescent="0.3">
      <c r="A93" s="118" t="s">
        <v>239</v>
      </c>
      <c r="B93" s="119"/>
    </row>
    <row r="94" spans="1:2" ht="21.75" customHeight="1" x14ac:dyDescent="0.3">
      <c r="A94" s="120" t="s">
        <v>240</v>
      </c>
      <c r="B94" s="121"/>
    </row>
    <row r="95" spans="1:2" ht="21.75" customHeight="1" x14ac:dyDescent="0.3">
      <c r="A95" s="15" t="s">
        <v>181</v>
      </c>
      <c r="B95" s="16" t="s">
        <v>241</v>
      </c>
    </row>
    <row r="96" spans="1:2" ht="21.75" customHeight="1" x14ac:dyDescent="0.3">
      <c r="A96" s="15" t="s">
        <v>183</v>
      </c>
      <c r="B96" s="16" t="s">
        <v>242</v>
      </c>
    </row>
    <row r="97" spans="1:2" ht="21.75" customHeight="1" x14ac:dyDescent="0.3">
      <c r="A97" s="15" t="s">
        <v>185</v>
      </c>
      <c r="B97" s="16" t="s">
        <v>243</v>
      </c>
    </row>
    <row r="98" spans="1:2" ht="21.75" customHeight="1" x14ac:dyDescent="0.3">
      <c r="A98" s="15" t="s">
        <v>187</v>
      </c>
      <c r="B98" s="16" t="s">
        <v>244</v>
      </c>
    </row>
    <row r="99" spans="1:2" ht="21.75" customHeight="1" x14ac:dyDescent="0.3">
      <c r="A99" s="15" t="s">
        <v>189</v>
      </c>
      <c r="B99" s="16" t="s">
        <v>245</v>
      </c>
    </row>
    <row r="100" spans="1:2" ht="21.75" customHeight="1" x14ac:dyDescent="0.3">
      <c r="A100" s="118" t="s">
        <v>246</v>
      </c>
      <c r="B100" s="119"/>
    </row>
    <row r="101" spans="1:2" ht="29.25" customHeight="1" x14ac:dyDescent="0.3">
      <c r="A101" s="120" t="s">
        <v>247</v>
      </c>
      <c r="B101" s="121"/>
    </row>
    <row r="102" spans="1:2" ht="21.75" customHeight="1" x14ac:dyDescent="0.3">
      <c r="A102" s="15" t="s">
        <v>181</v>
      </c>
      <c r="B102" s="16" t="s">
        <v>248</v>
      </c>
    </row>
    <row r="103" spans="1:2" ht="21.75" customHeight="1" x14ac:dyDescent="0.3">
      <c r="A103" s="15" t="s">
        <v>183</v>
      </c>
      <c r="B103" s="16" t="s">
        <v>249</v>
      </c>
    </row>
    <row r="104" spans="1:2" ht="21.75" customHeight="1" x14ac:dyDescent="0.3">
      <c r="A104" s="15" t="s">
        <v>185</v>
      </c>
      <c r="B104" s="16" t="s">
        <v>250</v>
      </c>
    </row>
    <row r="105" spans="1:2" ht="21.75" customHeight="1" x14ac:dyDescent="0.3">
      <c r="A105" s="15" t="s">
        <v>187</v>
      </c>
      <c r="B105" s="16" t="s">
        <v>251</v>
      </c>
    </row>
    <row r="106" spans="1:2" ht="21.75" customHeight="1" x14ac:dyDescent="0.3">
      <c r="A106" s="15" t="s">
        <v>189</v>
      </c>
      <c r="B106" s="16" t="s">
        <v>252</v>
      </c>
    </row>
    <row r="107" spans="1:2" ht="21.75" customHeight="1" x14ac:dyDescent="0.3">
      <c r="A107" s="118" t="s">
        <v>253</v>
      </c>
      <c r="B107" s="119"/>
    </row>
    <row r="108" spans="1:2" ht="21.75" customHeight="1" x14ac:dyDescent="0.3">
      <c r="A108" s="120" t="s">
        <v>254</v>
      </c>
      <c r="B108" s="121"/>
    </row>
    <row r="109" spans="1:2" ht="21.75" customHeight="1" x14ac:dyDescent="0.3">
      <c r="A109" s="15" t="s">
        <v>181</v>
      </c>
      <c r="B109" s="16" t="s">
        <v>255</v>
      </c>
    </row>
    <row r="110" spans="1:2" ht="21.75" customHeight="1" x14ac:dyDescent="0.3">
      <c r="A110" s="15" t="s">
        <v>183</v>
      </c>
      <c r="B110" s="16" t="s">
        <v>256</v>
      </c>
    </row>
    <row r="111" spans="1:2" ht="21.75" customHeight="1" x14ac:dyDescent="0.3">
      <c r="A111" s="15" t="s">
        <v>185</v>
      </c>
      <c r="B111" s="16" t="s">
        <v>257</v>
      </c>
    </row>
    <row r="112" spans="1:2" ht="21.75" customHeight="1" x14ac:dyDescent="0.3">
      <c r="A112" s="15" t="s">
        <v>187</v>
      </c>
      <c r="B112" s="16" t="s">
        <v>258</v>
      </c>
    </row>
    <row r="113" spans="1:2" ht="21.75" customHeight="1" x14ac:dyDescent="0.3">
      <c r="A113" s="15" t="s">
        <v>189</v>
      </c>
      <c r="B113" s="16" t="s">
        <v>259</v>
      </c>
    </row>
    <row r="114" spans="1:2" ht="21.75" customHeight="1" x14ac:dyDescent="0.3">
      <c r="A114" s="118" t="s">
        <v>260</v>
      </c>
      <c r="B114" s="119"/>
    </row>
    <row r="115" spans="1:2" ht="21.75" customHeight="1" x14ac:dyDescent="0.3">
      <c r="A115" s="120" t="s">
        <v>261</v>
      </c>
      <c r="B115" s="121"/>
    </row>
    <row r="116" spans="1:2" ht="21.75" customHeight="1" x14ac:dyDescent="0.3">
      <c r="A116" s="15" t="s">
        <v>181</v>
      </c>
      <c r="B116" s="16" t="s">
        <v>262</v>
      </c>
    </row>
    <row r="117" spans="1:2" ht="21.75" customHeight="1" x14ac:dyDescent="0.3">
      <c r="A117" s="15" t="s">
        <v>183</v>
      </c>
      <c r="B117" s="16" t="s">
        <v>263</v>
      </c>
    </row>
    <row r="118" spans="1:2" ht="21.75" customHeight="1" x14ac:dyDescent="0.3">
      <c r="A118" s="15" t="s">
        <v>185</v>
      </c>
      <c r="B118" s="16" t="s">
        <v>264</v>
      </c>
    </row>
    <row r="119" spans="1:2" ht="21.75" customHeight="1" x14ac:dyDescent="0.3">
      <c r="A119" s="15" t="s">
        <v>187</v>
      </c>
      <c r="B119" s="16" t="s">
        <v>265</v>
      </c>
    </row>
    <row r="120" spans="1:2" ht="21.75" customHeight="1" x14ac:dyDescent="0.3">
      <c r="A120" s="15" t="s">
        <v>189</v>
      </c>
      <c r="B120" s="16" t="s">
        <v>266</v>
      </c>
    </row>
    <row r="121" spans="1:2" ht="21.75" customHeight="1" x14ac:dyDescent="0.3">
      <c r="A121" s="118" t="s">
        <v>267</v>
      </c>
      <c r="B121" s="119"/>
    </row>
    <row r="122" spans="1:2" ht="21.75" customHeight="1" x14ac:dyDescent="0.3">
      <c r="A122" s="120" t="s">
        <v>268</v>
      </c>
      <c r="B122" s="121"/>
    </row>
    <row r="123" spans="1:2" ht="21.75" customHeight="1" x14ac:dyDescent="0.3">
      <c r="A123" s="15" t="s">
        <v>181</v>
      </c>
      <c r="B123" s="16" t="s">
        <v>221</v>
      </c>
    </row>
    <row r="124" spans="1:2" ht="21.75" customHeight="1" x14ac:dyDescent="0.3">
      <c r="A124" s="15" t="s">
        <v>183</v>
      </c>
      <c r="B124" s="16" t="s">
        <v>263</v>
      </c>
    </row>
    <row r="125" spans="1:2" ht="21.75" customHeight="1" x14ac:dyDescent="0.3">
      <c r="A125" s="15" t="s">
        <v>185</v>
      </c>
      <c r="B125" s="16" t="s">
        <v>269</v>
      </c>
    </row>
    <row r="126" spans="1:2" ht="21.75" customHeight="1" x14ac:dyDescent="0.3">
      <c r="A126" s="15" t="s">
        <v>187</v>
      </c>
      <c r="B126" s="16" t="s">
        <v>270</v>
      </c>
    </row>
    <row r="127" spans="1:2" ht="21.75" customHeight="1" x14ac:dyDescent="0.3">
      <c r="A127" s="15" t="s">
        <v>189</v>
      </c>
      <c r="B127" s="16" t="s">
        <v>271</v>
      </c>
    </row>
    <row r="128" spans="1:2" ht="21.75" customHeight="1" x14ac:dyDescent="0.3">
      <c r="A128" s="118" t="s">
        <v>212</v>
      </c>
      <c r="B128" s="119"/>
    </row>
    <row r="129" spans="1:2" ht="27" customHeight="1" x14ac:dyDescent="0.3">
      <c r="A129" s="120" t="s">
        <v>137</v>
      </c>
      <c r="B129" s="121"/>
    </row>
    <row r="130" spans="1:2" ht="21.75" customHeight="1" x14ac:dyDescent="0.3">
      <c r="A130" s="15" t="s">
        <v>181</v>
      </c>
      <c r="B130" s="16" t="s">
        <v>272</v>
      </c>
    </row>
    <row r="131" spans="1:2" ht="21.75" customHeight="1" x14ac:dyDescent="0.3">
      <c r="A131" s="15" t="s">
        <v>183</v>
      </c>
      <c r="B131" s="16" t="s">
        <v>273</v>
      </c>
    </row>
    <row r="132" spans="1:2" ht="21.75" customHeight="1" x14ac:dyDescent="0.3">
      <c r="A132" s="15" t="s">
        <v>185</v>
      </c>
      <c r="B132" s="16" t="s">
        <v>274</v>
      </c>
    </row>
    <row r="133" spans="1:2" ht="21.75" customHeight="1" x14ac:dyDescent="0.3">
      <c r="A133" s="15" t="s">
        <v>187</v>
      </c>
      <c r="B133" s="16" t="s">
        <v>275</v>
      </c>
    </row>
    <row r="134" spans="1:2" ht="21.75" customHeight="1" x14ac:dyDescent="0.3">
      <c r="A134" s="15" t="s">
        <v>189</v>
      </c>
      <c r="B134" s="16" t="s">
        <v>276</v>
      </c>
    </row>
    <row r="135" spans="1:2" ht="21.75" customHeight="1" x14ac:dyDescent="0.3">
      <c r="A135" s="133" t="s">
        <v>277</v>
      </c>
      <c r="B135" s="134"/>
    </row>
    <row r="136" spans="1:2" ht="21.75" customHeight="1" x14ac:dyDescent="0.3">
      <c r="A136" s="120" t="s">
        <v>278</v>
      </c>
      <c r="B136" s="121"/>
    </row>
    <row r="137" spans="1:2" ht="21.75" customHeight="1" x14ac:dyDescent="0.3">
      <c r="A137" s="15" t="s">
        <v>181</v>
      </c>
      <c r="B137" s="16" t="s">
        <v>182</v>
      </c>
    </row>
    <row r="138" spans="1:2" ht="21.75" customHeight="1" x14ac:dyDescent="0.3">
      <c r="A138" s="15" t="s">
        <v>183</v>
      </c>
      <c r="B138" s="16" t="s">
        <v>221</v>
      </c>
    </row>
    <row r="139" spans="1:2" ht="21.75" customHeight="1" x14ac:dyDescent="0.3">
      <c r="A139" s="15" t="s">
        <v>185</v>
      </c>
      <c r="B139" s="16" t="s">
        <v>279</v>
      </c>
    </row>
    <row r="140" spans="1:2" ht="21.75" customHeight="1" x14ac:dyDescent="0.3">
      <c r="A140" s="15" t="s">
        <v>187</v>
      </c>
      <c r="B140" s="16" t="s">
        <v>280</v>
      </c>
    </row>
    <row r="141" spans="1:2" ht="21.75" customHeight="1" x14ac:dyDescent="0.3">
      <c r="A141" s="15" t="s">
        <v>189</v>
      </c>
      <c r="B141" s="16" t="s">
        <v>281</v>
      </c>
    </row>
    <row r="142" spans="1:2" ht="21.75" customHeight="1" thickBot="1" x14ac:dyDescent="0.35">
      <c r="A142" s="122" t="s">
        <v>282</v>
      </c>
      <c r="B142" s="123"/>
    </row>
    <row r="143" spans="1:2" ht="21.75" customHeight="1" x14ac:dyDescent="0.3">
      <c r="A143" s="124" t="s">
        <v>283</v>
      </c>
      <c r="B143" s="125"/>
    </row>
    <row r="144" spans="1:2" ht="21.75" customHeight="1" x14ac:dyDescent="0.3">
      <c r="A144" s="15" t="s">
        <v>181</v>
      </c>
      <c r="B144" s="16" t="s">
        <v>284</v>
      </c>
    </row>
    <row r="145" spans="1:2" ht="21.75" customHeight="1" x14ac:dyDescent="0.3">
      <c r="A145" s="15" t="s">
        <v>183</v>
      </c>
      <c r="B145" s="16" t="s">
        <v>285</v>
      </c>
    </row>
    <row r="146" spans="1:2" ht="21.75" customHeight="1" x14ac:dyDescent="0.3">
      <c r="A146" s="15" t="s">
        <v>185</v>
      </c>
      <c r="B146" s="16" t="s">
        <v>286</v>
      </c>
    </row>
    <row r="147" spans="1:2" ht="21.75" customHeight="1" x14ac:dyDescent="0.3">
      <c r="A147" s="15" t="s">
        <v>187</v>
      </c>
      <c r="B147" s="16" t="s">
        <v>287</v>
      </c>
    </row>
    <row r="148" spans="1:2" ht="21.75" customHeight="1" x14ac:dyDescent="0.3">
      <c r="A148" s="15" t="s">
        <v>189</v>
      </c>
      <c r="B148" s="16" t="s">
        <v>288</v>
      </c>
    </row>
    <row r="149" spans="1:2" ht="21.75" customHeight="1" x14ac:dyDescent="0.3">
      <c r="A149" s="118" t="s">
        <v>289</v>
      </c>
      <c r="B149" s="119"/>
    </row>
    <row r="150" spans="1:2" ht="21.75" customHeight="1" x14ac:dyDescent="0.3">
      <c r="A150" s="120" t="s">
        <v>290</v>
      </c>
      <c r="B150" s="121"/>
    </row>
    <row r="151" spans="1:2" ht="21.75" customHeight="1" x14ac:dyDescent="0.3">
      <c r="A151" s="15" t="s">
        <v>181</v>
      </c>
      <c r="B151" s="16" t="s">
        <v>291</v>
      </c>
    </row>
    <row r="152" spans="1:2" ht="21.75" customHeight="1" x14ac:dyDescent="0.3">
      <c r="A152" s="15" t="s">
        <v>183</v>
      </c>
      <c r="B152" s="16" t="s">
        <v>292</v>
      </c>
    </row>
    <row r="153" spans="1:2" ht="21.75" customHeight="1" x14ac:dyDescent="0.3">
      <c r="A153" s="15" t="s">
        <v>185</v>
      </c>
      <c r="B153" s="16" t="s">
        <v>293</v>
      </c>
    </row>
    <row r="154" spans="1:2" ht="21.75" customHeight="1" x14ac:dyDescent="0.3">
      <c r="A154" s="15" t="s">
        <v>187</v>
      </c>
      <c r="B154" s="16" t="s">
        <v>294</v>
      </c>
    </row>
    <row r="155" spans="1:2" ht="21.75" customHeight="1" x14ac:dyDescent="0.3">
      <c r="A155" s="15" t="s">
        <v>189</v>
      </c>
      <c r="B155" s="16" t="s">
        <v>250</v>
      </c>
    </row>
    <row r="156" spans="1:2" ht="21.75" customHeight="1" x14ac:dyDescent="0.3">
      <c r="A156" s="118" t="s">
        <v>295</v>
      </c>
      <c r="B156" s="119"/>
    </row>
    <row r="157" spans="1:2" ht="21.75" customHeight="1" x14ac:dyDescent="0.3">
      <c r="A157" s="120" t="s">
        <v>296</v>
      </c>
      <c r="B157" s="121"/>
    </row>
    <row r="158" spans="1:2" ht="21.75" customHeight="1" x14ac:dyDescent="0.3">
      <c r="A158" s="15" t="s">
        <v>181</v>
      </c>
      <c r="B158" s="16" t="s">
        <v>297</v>
      </c>
    </row>
    <row r="159" spans="1:2" ht="21.75" customHeight="1" x14ac:dyDescent="0.3">
      <c r="A159" s="15" t="s">
        <v>183</v>
      </c>
      <c r="B159" s="16" t="s">
        <v>298</v>
      </c>
    </row>
    <row r="160" spans="1:2" ht="21.75" customHeight="1" x14ac:dyDescent="0.3">
      <c r="A160" s="15" t="s">
        <v>185</v>
      </c>
      <c r="B160" s="16" t="s">
        <v>299</v>
      </c>
    </row>
    <row r="161" spans="1:2" ht="21.75" customHeight="1" x14ac:dyDescent="0.3">
      <c r="A161" s="15" t="s">
        <v>187</v>
      </c>
      <c r="B161" s="16" t="s">
        <v>300</v>
      </c>
    </row>
    <row r="162" spans="1:2" ht="21.75" customHeight="1" x14ac:dyDescent="0.3">
      <c r="A162" s="15" t="s">
        <v>189</v>
      </c>
      <c r="B162" s="16" t="s">
        <v>301</v>
      </c>
    </row>
    <row r="163" spans="1:2" ht="21.75" customHeight="1" x14ac:dyDescent="0.3">
      <c r="A163" s="118" t="s">
        <v>302</v>
      </c>
      <c r="B163" s="119"/>
    </row>
    <row r="164" spans="1:2" ht="21.75" customHeight="1" x14ac:dyDescent="0.3">
      <c r="A164" s="120" t="s">
        <v>303</v>
      </c>
      <c r="B164" s="121"/>
    </row>
    <row r="165" spans="1:2" ht="21.75" customHeight="1" x14ac:dyDescent="0.3">
      <c r="A165" s="15" t="s">
        <v>181</v>
      </c>
      <c r="B165" s="16" t="s">
        <v>262</v>
      </c>
    </row>
    <row r="166" spans="1:2" ht="21.75" customHeight="1" x14ac:dyDescent="0.3">
      <c r="A166" s="15" t="s">
        <v>183</v>
      </c>
      <c r="B166" s="16" t="s">
        <v>255</v>
      </c>
    </row>
    <row r="167" spans="1:2" ht="21.75" customHeight="1" x14ac:dyDescent="0.3">
      <c r="A167" s="15" t="s">
        <v>185</v>
      </c>
      <c r="B167" s="16" t="s">
        <v>304</v>
      </c>
    </row>
    <row r="168" spans="1:2" ht="21.75" customHeight="1" x14ac:dyDescent="0.3">
      <c r="A168" s="15" t="s">
        <v>187</v>
      </c>
      <c r="B168" s="16" t="s">
        <v>305</v>
      </c>
    </row>
    <row r="169" spans="1:2" ht="21.75" customHeight="1" x14ac:dyDescent="0.3">
      <c r="A169" s="15" t="s">
        <v>189</v>
      </c>
      <c r="B169" s="16" t="s">
        <v>306</v>
      </c>
    </row>
    <row r="170" spans="1:2" ht="21.75" customHeight="1" x14ac:dyDescent="0.3">
      <c r="A170" s="118" t="s">
        <v>307</v>
      </c>
      <c r="B170" s="119"/>
    </row>
    <row r="171" spans="1:2" ht="21.75" customHeight="1" x14ac:dyDescent="0.3">
      <c r="A171" s="120" t="s">
        <v>308</v>
      </c>
      <c r="B171" s="121"/>
    </row>
    <row r="172" spans="1:2" ht="21.75" customHeight="1" x14ac:dyDescent="0.3">
      <c r="A172" s="15" t="s">
        <v>181</v>
      </c>
      <c r="B172" s="16" t="s">
        <v>262</v>
      </c>
    </row>
    <row r="173" spans="1:2" ht="21.75" customHeight="1" x14ac:dyDescent="0.3">
      <c r="A173" s="15" t="s">
        <v>183</v>
      </c>
      <c r="B173" s="16" t="s">
        <v>309</v>
      </c>
    </row>
    <row r="174" spans="1:2" ht="21.75" customHeight="1" x14ac:dyDescent="0.3">
      <c r="A174" s="15" t="s">
        <v>185</v>
      </c>
      <c r="B174" s="16" t="s">
        <v>310</v>
      </c>
    </row>
    <row r="175" spans="1:2" ht="21.75" customHeight="1" x14ac:dyDescent="0.3">
      <c r="A175" s="15" t="s">
        <v>187</v>
      </c>
      <c r="B175" s="16" t="s">
        <v>311</v>
      </c>
    </row>
    <row r="176" spans="1:2" ht="21.75" customHeight="1" x14ac:dyDescent="0.3">
      <c r="A176" s="15" t="s">
        <v>189</v>
      </c>
      <c r="B176" s="16" t="s">
        <v>312</v>
      </c>
    </row>
    <row r="177" spans="1:2" ht="21.75" customHeight="1" thickBot="1" x14ac:dyDescent="0.35">
      <c r="A177" s="122" t="s">
        <v>313</v>
      </c>
      <c r="B177" s="123"/>
    </row>
    <row r="178" spans="1:2" ht="21.75" customHeight="1" thickBot="1" x14ac:dyDescent="0.35">
      <c r="A178" s="21"/>
      <c r="B178" s="21"/>
    </row>
    <row r="179" spans="1:2" ht="21.75" customHeight="1" x14ac:dyDescent="0.3">
      <c r="A179" s="130" t="s">
        <v>129</v>
      </c>
      <c r="B179" s="131"/>
    </row>
    <row r="180" spans="1:2" ht="21.75" customHeight="1" x14ac:dyDescent="0.3">
      <c r="A180" s="15" t="s">
        <v>181</v>
      </c>
      <c r="B180" s="16" t="s">
        <v>314</v>
      </c>
    </row>
    <row r="181" spans="1:2" ht="21.75" customHeight="1" x14ac:dyDescent="0.3">
      <c r="A181" s="15" t="s">
        <v>183</v>
      </c>
      <c r="B181" s="16" t="s">
        <v>182</v>
      </c>
    </row>
    <row r="182" spans="1:2" ht="21.75" customHeight="1" x14ac:dyDescent="0.3">
      <c r="A182" s="15" t="s">
        <v>185</v>
      </c>
      <c r="B182" s="16" t="s">
        <v>315</v>
      </c>
    </row>
    <row r="183" spans="1:2" ht="21.75" customHeight="1" x14ac:dyDescent="0.3">
      <c r="A183" s="15" t="s">
        <v>187</v>
      </c>
      <c r="B183" s="16" t="s">
        <v>316</v>
      </c>
    </row>
    <row r="184" spans="1:2" ht="21.75" customHeight="1" x14ac:dyDescent="0.3">
      <c r="A184" s="15" t="s">
        <v>189</v>
      </c>
      <c r="B184" s="16" t="s">
        <v>317</v>
      </c>
    </row>
    <row r="185" spans="1:2" ht="21.75" customHeight="1" x14ac:dyDescent="0.3">
      <c r="A185" s="132" t="s">
        <v>318</v>
      </c>
      <c r="B185" s="119"/>
    </row>
    <row r="186" spans="1:2" ht="21.75" customHeight="1" x14ac:dyDescent="0.3">
      <c r="A186" s="120" t="s">
        <v>319</v>
      </c>
      <c r="B186" s="121"/>
    </row>
    <row r="187" spans="1:2" ht="21.75" customHeight="1" x14ac:dyDescent="0.3">
      <c r="A187" s="15" t="s">
        <v>181</v>
      </c>
      <c r="B187" s="16" t="s">
        <v>320</v>
      </c>
    </row>
    <row r="188" spans="1:2" ht="21.75" customHeight="1" x14ac:dyDescent="0.3">
      <c r="A188" s="15" t="s">
        <v>183</v>
      </c>
      <c r="B188" s="16" t="s">
        <v>321</v>
      </c>
    </row>
    <row r="189" spans="1:2" ht="21.75" customHeight="1" x14ac:dyDescent="0.3">
      <c r="A189" s="15" t="s">
        <v>185</v>
      </c>
      <c r="B189" s="16" t="s">
        <v>322</v>
      </c>
    </row>
    <row r="190" spans="1:2" ht="21.75" customHeight="1" x14ac:dyDescent="0.3">
      <c r="A190" s="15" t="s">
        <v>187</v>
      </c>
      <c r="B190" s="16" t="s">
        <v>323</v>
      </c>
    </row>
    <row r="191" spans="1:2" ht="21.75" customHeight="1" x14ac:dyDescent="0.3">
      <c r="A191" s="15" t="s">
        <v>189</v>
      </c>
      <c r="B191" s="16" t="s">
        <v>324</v>
      </c>
    </row>
    <row r="192" spans="1:2" ht="21.75" customHeight="1" x14ac:dyDescent="0.3">
      <c r="A192" s="118" t="s">
        <v>325</v>
      </c>
      <c r="B192" s="119"/>
    </row>
    <row r="193" spans="1:2" ht="21.75" customHeight="1" x14ac:dyDescent="0.3">
      <c r="A193" s="120" t="s">
        <v>326</v>
      </c>
      <c r="B193" s="121"/>
    </row>
    <row r="194" spans="1:2" ht="21.75" customHeight="1" x14ac:dyDescent="0.3">
      <c r="A194" s="15" t="s">
        <v>181</v>
      </c>
      <c r="B194" s="16" t="s">
        <v>327</v>
      </c>
    </row>
    <row r="195" spans="1:2" ht="21.75" customHeight="1" x14ac:dyDescent="0.3">
      <c r="A195" s="15" t="s">
        <v>183</v>
      </c>
      <c r="B195" s="16" t="s">
        <v>328</v>
      </c>
    </row>
    <row r="196" spans="1:2" ht="21.75" customHeight="1" x14ac:dyDescent="0.3">
      <c r="A196" s="15" t="s">
        <v>185</v>
      </c>
      <c r="B196" s="16" t="s">
        <v>329</v>
      </c>
    </row>
    <row r="197" spans="1:2" ht="21.75" customHeight="1" x14ac:dyDescent="0.3">
      <c r="A197" s="15" t="s">
        <v>187</v>
      </c>
      <c r="B197" s="16" t="s">
        <v>330</v>
      </c>
    </row>
    <row r="198" spans="1:2" ht="21.75" customHeight="1" x14ac:dyDescent="0.3">
      <c r="A198" s="15" t="s">
        <v>189</v>
      </c>
      <c r="B198" s="16" t="s">
        <v>231</v>
      </c>
    </row>
    <row r="199" spans="1:2" ht="21.75" customHeight="1" x14ac:dyDescent="0.3">
      <c r="A199" s="118" t="s">
        <v>331</v>
      </c>
      <c r="B199" s="119"/>
    </row>
    <row r="200" spans="1:2" ht="21.75" customHeight="1" x14ac:dyDescent="0.3">
      <c r="A200" s="128" t="s">
        <v>126</v>
      </c>
      <c r="B200" s="129"/>
    </row>
    <row r="201" spans="1:2" ht="21.75" customHeight="1" x14ac:dyDescent="0.3">
      <c r="A201" s="15" t="s">
        <v>181</v>
      </c>
      <c r="B201" s="16" t="s">
        <v>332</v>
      </c>
    </row>
    <row r="202" spans="1:2" ht="21.75" customHeight="1" x14ac:dyDescent="0.3">
      <c r="A202" s="15" t="s">
        <v>183</v>
      </c>
      <c r="B202" s="16" t="s">
        <v>333</v>
      </c>
    </row>
    <row r="203" spans="1:2" ht="21.75" customHeight="1" x14ac:dyDescent="0.3">
      <c r="A203" s="15" t="s">
        <v>185</v>
      </c>
      <c r="B203" s="16" t="s">
        <v>334</v>
      </c>
    </row>
    <row r="204" spans="1:2" ht="21.75" customHeight="1" x14ac:dyDescent="0.3">
      <c r="A204" s="15" t="s">
        <v>187</v>
      </c>
      <c r="B204" s="16" t="s">
        <v>335</v>
      </c>
    </row>
    <row r="205" spans="1:2" ht="21.75" customHeight="1" x14ac:dyDescent="0.3">
      <c r="A205" s="15" t="s">
        <v>189</v>
      </c>
      <c r="B205" s="16" t="s">
        <v>336</v>
      </c>
    </row>
    <row r="206" spans="1:2" ht="21.75" customHeight="1" x14ac:dyDescent="0.3">
      <c r="A206" s="126" t="s">
        <v>337</v>
      </c>
      <c r="B206" s="127"/>
    </row>
    <row r="207" spans="1:2" ht="21.75" customHeight="1" x14ac:dyDescent="0.3">
      <c r="A207" s="120" t="s">
        <v>338</v>
      </c>
      <c r="B207" s="121"/>
    </row>
    <row r="208" spans="1:2" ht="21.75" customHeight="1" x14ac:dyDescent="0.3">
      <c r="A208" s="15" t="s">
        <v>181</v>
      </c>
      <c r="B208" s="16" t="s">
        <v>339</v>
      </c>
    </row>
    <row r="209" spans="1:2" ht="21.75" customHeight="1" x14ac:dyDescent="0.3">
      <c r="A209" s="15" t="s">
        <v>183</v>
      </c>
      <c r="B209" s="16" t="s">
        <v>340</v>
      </c>
    </row>
    <row r="210" spans="1:2" ht="21.75" customHeight="1" x14ac:dyDescent="0.3">
      <c r="A210" s="15" t="s">
        <v>185</v>
      </c>
      <c r="B210" s="16" t="s">
        <v>341</v>
      </c>
    </row>
    <row r="211" spans="1:2" ht="21.75" customHeight="1" x14ac:dyDescent="0.3">
      <c r="A211" s="15" t="s">
        <v>187</v>
      </c>
      <c r="B211" s="16" t="s">
        <v>342</v>
      </c>
    </row>
    <row r="212" spans="1:2" ht="21.75" customHeight="1" x14ac:dyDescent="0.3">
      <c r="A212" s="15" t="s">
        <v>189</v>
      </c>
      <c r="B212" s="16" t="s">
        <v>343</v>
      </c>
    </row>
    <row r="213" spans="1:2" ht="21.75" customHeight="1" x14ac:dyDescent="0.3">
      <c r="A213" s="118" t="s">
        <v>344</v>
      </c>
      <c r="B213" s="119"/>
    </row>
    <row r="214" spans="1:2" ht="21.75" customHeight="1" thickBot="1" x14ac:dyDescent="0.35">
      <c r="A214" s="22"/>
      <c r="B214" s="23"/>
    </row>
    <row r="215" spans="1:2" ht="21.75" customHeight="1" x14ac:dyDescent="0.3">
      <c r="A215" s="124" t="s">
        <v>345</v>
      </c>
      <c r="B215" s="125"/>
    </row>
    <row r="216" spans="1:2" ht="21.75" customHeight="1" x14ac:dyDescent="0.3">
      <c r="A216" s="15" t="s">
        <v>181</v>
      </c>
      <c r="B216" s="16" t="s">
        <v>269</v>
      </c>
    </row>
    <row r="217" spans="1:2" ht="21.75" customHeight="1" x14ac:dyDescent="0.3">
      <c r="A217" s="15" t="s">
        <v>183</v>
      </c>
      <c r="B217" s="16" t="s">
        <v>346</v>
      </c>
    </row>
    <row r="218" spans="1:2" ht="21.75" customHeight="1" x14ac:dyDescent="0.3">
      <c r="A218" s="15" t="s">
        <v>185</v>
      </c>
      <c r="B218" s="16" t="s">
        <v>347</v>
      </c>
    </row>
    <row r="219" spans="1:2" ht="21.75" customHeight="1" x14ac:dyDescent="0.3">
      <c r="A219" s="15" t="s">
        <v>187</v>
      </c>
      <c r="B219" s="16" t="s">
        <v>348</v>
      </c>
    </row>
    <row r="220" spans="1:2" ht="21.75" customHeight="1" x14ac:dyDescent="0.3">
      <c r="A220" s="15" t="s">
        <v>189</v>
      </c>
      <c r="B220" s="16" t="s">
        <v>349</v>
      </c>
    </row>
    <row r="221" spans="1:2" ht="21.75" customHeight="1" x14ac:dyDescent="0.3">
      <c r="A221" s="118" t="s">
        <v>350</v>
      </c>
      <c r="B221" s="119"/>
    </row>
    <row r="222" spans="1:2" ht="21.75" customHeight="1" x14ac:dyDescent="0.3">
      <c r="A222" s="128" t="s">
        <v>131</v>
      </c>
      <c r="B222" s="129"/>
    </row>
    <row r="223" spans="1:2" ht="21.75" customHeight="1" x14ac:dyDescent="0.3">
      <c r="A223" s="15" t="s">
        <v>181</v>
      </c>
      <c r="B223" s="16" t="s">
        <v>351</v>
      </c>
    </row>
    <row r="224" spans="1:2" ht="21.75" customHeight="1" x14ac:dyDescent="0.3">
      <c r="A224" s="15" t="s">
        <v>183</v>
      </c>
      <c r="B224" s="16" t="s">
        <v>352</v>
      </c>
    </row>
    <row r="225" spans="1:2" ht="21.75" customHeight="1" x14ac:dyDescent="0.3">
      <c r="A225" s="15" t="s">
        <v>185</v>
      </c>
      <c r="B225" s="16" t="s">
        <v>353</v>
      </c>
    </row>
    <row r="226" spans="1:2" ht="21.75" customHeight="1" x14ac:dyDescent="0.3">
      <c r="A226" s="15" t="s">
        <v>187</v>
      </c>
      <c r="B226" s="16" t="s">
        <v>354</v>
      </c>
    </row>
    <row r="227" spans="1:2" ht="21.75" customHeight="1" x14ac:dyDescent="0.3">
      <c r="A227" s="15" t="s">
        <v>189</v>
      </c>
      <c r="B227" s="16" t="s">
        <v>355</v>
      </c>
    </row>
    <row r="228" spans="1:2" ht="21.75" customHeight="1" x14ac:dyDescent="0.3">
      <c r="A228" s="126" t="s">
        <v>356</v>
      </c>
      <c r="B228" s="127"/>
    </row>
    <row r="229" spans="1:2" ht="21.75" customHeight="1" x14ac:dyDescent="0.3">
      <c r="A229" s="120" t="s">
        <v>357</v>
      </c>
      <c r="B229" s="121"/>
    </row>
    <row r="230" spans="1:2" ht="21.75" customHeight="1" x14ac:dyDescent="0.3">
      <c r="A230" s="15" t="s">
        <v>181</v>
      </c>
      <c r="B230" s="16" t="s">
        <v>358</v>
      </c>
    </row>
    <row r="231" spans="1:2" ht="21.75" customHeight="1" x14ac:dyDescent="0.3">
      <c r="A231" s="15" t="s">
        <v>183</v>
      </c>
      <c r="B231" s="16" t="s">
        <v>358</v>
      </c>
    </row>
    <row r="232" spans="1:2" ht="21.75" customHeight="1" x14ac:dyDescent="0.3">
      <c r="A232" s="15" t="s">
        <v>185</v>
      </c>
      <c r="B232" s="16" t="s">
        <v>359</v>
      </c>
    </row>
    <row r="233" spans="1:2" ht="21.75" customHeight="1" x14ac:dyDescent="0.3">
      <c r="A233" s="15" t="s">
        <v>187</v>
      </c>
      <c r="B233" s="16" t="s">
        <v>360</v>
      </c>
    </row>
    <row r="234" spans="1:2" ht="21.75" customHeight="1" x14ac:dyDescent="0.3">
      <c r="A234" s="15" t="s">
        <v>189</v>
      </c>
      <c r="B234" s="16" t="s">
        <v>361</v>
      </c>
    </row>
    <row r="235" spans="1:2" ht="21.75" customHeight="1" x14ac:dyDescent="0.3">
      <c r="A235" s="118" t="s">
        <v>246</v>
      </c>
      <c r="B235" s="119"/>
    </row>
    <row r="236" spans="1:2" ht="21.75" customHeight="1" x14ac:dyDescent="0.3">
      <c r="A236" s="120" t="s">
        <v>362</v>
      </c>
      <c r="B236" s="121"/>
    </row>
    <row r="237" spans="1:2" ht="21.75" customHeight="1" x14ac:dyDescent="0.3">
      <c r="A237" s="15" t="s">
        <v>181</v>
      </c>
      <c r="B237" s="16" t="s">
        <v>363</v>
      </c>
    </row>
    <row r="238" spans="1:2" ht="21.75" customHeight="1" x14ac:dyDescent="0.3">
      <c r="A238" s="15" t="s">
        <v>183</v>
      </c>
      <c r="B238" s="16" t="s">
        <v>364</v>
      </c>
    </row>
    <row r="239" spans="1:2" ht="21.75" customHeight="1" x14ac:dyDescent="0.3">
      <c r="A239" s="15" t="s">
        <v>185</v>
      </c>
      <c r="B239" s="16" t="s">
        <v>365</v>
      </c>
    </row>
    <row r="240" spans="1:2" ht="21.75" customHeight="1" x14ac:dyDescent="0.3">
      <c r="A240" s="15" t="s">
        <v>187</v>
      </c>
      <c r="B240" s="16" t="s">
        <v>366</v>
      </c>
    </row>
    <row r="241" spans="1:2" ht="21.75" customHeight="1" x14ac:dyDescent="0.3">
      <c r="A241" s="15" t="s">
        <v>189</v>
      </c>
      <c r="B241" s="16" t="s">
        <v>367</v>
      </c>
    </row>
    <row r="242" spans="1:2" ht="21.75" customHeight="1" x14ac:dyDescent="0.3">
      <c r="A242" s="118" t="s">
        <v>368</v>
      </c>
      <c r="B242" s="119"/>
    </row>
    <row r="243" spans="1:2" ht="21.75" customHeight="1" x14ac:dyDescent="0.3">
      <c r="A243" s="120" t="s">
        <v>369</v>
      </c>
      <c r="B243" s="121"/>
    </row>
    <row r="244" spans="1:2" ht="21.75" customHeight="1" x14ac:dyDescent="0.3">
      <c r="A244" s="15" t="s">
        <v>181</v>
      </c>
      <c r="B244" s="16" t="s">
        <v>358</v>
      </c>
    </row>
    <row r="245" spans="1:2" ht="21.75" customHeight="1" x14ac:dyDescent="0.3">
      <c r="A245" s="15" t="s">
        <v>183</v>
      </c>
      <c r="B245" s="16" t="s">
        <v>370</v>
      </c>
    </row>
    <row r="246" spans="1:2" ht="21.75" customHeight="1" x14ac:dyDescent="0.3">
      <c r="A246" s="15" t="s">
        <v>185</v>
      </c>
      <c r="B246" s="16" t="s">
        <v>371</v>
      </c>
    </row>
    <row r="247" spans="1:2" ht="21.75" customHeight="1" x14ac:dyDescent="0.3">
      <c r="A247" s="15" t="s">
        <v>187</v>
      </c>
      <c r="B247" s="16" t="s">
        <v>372</v>
      </c>
    </row>
    <row r="248" spans="1:2" ht="21.75" customHeight="1" x14ac:dyDescent="0.3">
      <c r="A248" s="15" t="s">
        <v>189</v>
      </c>
      <c r="B248" s="16" t="s">
        <v>373</v>
      </c>
    </row>
    <row r="249" spans="1:2" ht="21.75" customHeight="1" thickBot="1" x14ac:dyDescent="0.35">
      <c r="A249" s="122" t="s">
        <v>374</v>
      </c>
      <c r="B249" s="123"/>
    </row>
    <row r="250" spans="1:2" ht="21.75" customHeight="1" thickBot="1" x14ac:dyDescent="0.35">
      <c r="A250" s="8"/>
      <c r="B250" s="8"/>
    </row>
    <row r="251" spans="1:2" ht="21.75" customHeight="1" x14ac:dyDescent="0.3">
      <c r="A251" s="124" t="s">
        <v>375</v>
      </c>
      <c r="B251" s="125"/>
    </row>
    <row r="252" spans="1:2" ht="21.75" customHeight="1" x14ac:dyDescent="0.3">
      <c r="A252" s="15" t="s">
        <v>181</v>
      </c>
      <c r="B252" s="16" t="s">
        <v>376</v>
      </c>
    </row>
    <row r="253" spans="1:2" ht="21.75" customHeight="1" x14ac:dyDescent="0.3">
      <c r="A253" s="15" t="s">
        <v>183</v>
      </c>
      <c r="B253" s="16" t="s">
        <v>377</v>
      </c>
    </row>
    <row r="254" spans="1:2" ht="21.75" customHeight="1" x14ac:dyDescent="0.3">
      <c r="A254" s="15" t="s">
        <v>185</v>
      </c>
      <c r="B254" s="16" t="s">
        <v>378</v>
      </c>
    </row>
    <row r="255" spans="1:2" ht="21.75" customHeight="1" x14ac:dyDescent="0.3">
      <c r="A255" s="15" t="s">
        <v>187</v>
      </c>
      <c r="B255" s="16" t="s">
        <v>379</v>
      </c>
    </row>
    <row r="256" spans="1:2" ht="21.75" customHeight="1" x14ac:dyDescent="0.3">
      <c r="A256" s="15" t="s">
        <v>189</v>
      </c>
      <c r="B256" s="16" t="s">
        <v>380</v>
      </c>
    </row>
    <row r="257" spans="1:3" ht="21.75" customHeight="1" x14ac:dyDescent="0.3">
      <c r="A257" s="118" t="s">
        <v>381</v>
      </c>
      <c r="B257" s="119"/>
    </row>
    <row r="258" spans="1:3" ht="21.75" customHeight="1" x14ac:dyDescent="0.3">
      <c r="A258" s="120" t="s">
        <v>382</v>
      </c>
      <c r="B258" s="121"/>
    </row>
    <row r="259" spans="1:3" ht="21.75" customHeight="1" x14ac:dyDescent="0.3">
      <c r="A259" s="15" t="s">
        <v>181</v>
      </c>
      <c r="B259" s="16" t="s">
        <v>383</v>
      </c>
    </row>
    <row r="260" spans="1:3" ht="21.75" customHeight="1" x14ac:dyDescent="0.3">
      <c r="A260" s="15" t="s">
        <v>183</v>
      </c>
      <c r="B260" s="16" t="s">
        <v>384</v>
      </c>
    </row>
    <row r="261" spans="1:3" ht="21.75" customHeight="1" x14ac:dyDescent="0.3">
      <c r="A261" s="15" t="s">
        <v>185</v>
      </c>
      <c r="B261" s="16" t="s">
        <v>385</v>
      </c>
    </row>
    <row r="262" spans="1:3" ht="21.75" customHeight="1" x14ac:dyDescent="0.3">
      <c r="A262" s="15" t="s">
        <v>187</v>
      </c>
      <c r="B262" s="16" t="s">
        <v>316</v>
      </c>
    </row>
    <row r="263" spans="1:3" ht="21.75" customHeight="1" x14ac:dyDescent="0.3">
      <c r="A263" s="15" t="s">
        <v>189</v>
      </c>
      <c r="B263" s="16" t="s">
        <v>386</v>
      </c>
    </row>
    <row r="264" spans="1:3" ht="21.75" customHeight="1" x14ac:dyDescent="0.3">
      <c r="A264" s="118" t="s">
        <v>374</v>
      </c>
      <c r="B264" s="119"/>
    </row>
    <row r="265" spans="1:3" ht="21.75" customHeight="1" x14ac:dyDescent="0.3">
      <c r="A265" s="120" t="s">
        <v>387</v>
      </c>
      <c r="B265" s="121"/>
    </row>
    <row r="266" spans="1:3" ht="21.75" customHeight="1" x14ac:dyDescent="0.3">
      <c r="A266" s="15" t="s">
        <v>181</v>
      </c>
      <c r="B266" s="16" t="s">
        <v>273</v>
      </c>
    </row>
    <row r="267" spans="1:3" ht="21.75" customHeight="1" x14ac:dyDescent="0.3">
      <c r="A267" s="15" t="s">
        <v>183</v>
      </c>
      <c r="B267" s="16" t="s">
        <v>388</v>
      </c>
    </row>
    <row r="268" spans="1:3" ht="21.75" customHeight="1" x14ac:dyDescent="0.3">
      <c r="A268" s="15" t="s">
        <v>185</v>
      </c>
      <c r="B268" s="16" t="s">
        <v>389</v>
      </c>
    </row>
    <row r="269" spans="1:3" ht="21.75" customHeight="1" x14ac:dyDescent="0.3">
      <c r="A269" s="15" t="s">
        <v>187</v>
      </c>
      <c r="B269" s="16" t="s">
        <v>390</v>
      </c>
    </row>
    <row r="270" spans="1:3" ht="21.75" customHeight="1" x14ac:dyDescent="0.3">
      <c r="A270" s="15" t="s">
        <v>189</v>
      </c>
      <c r="B270" s="16" t="s">
        <v>391</v>
      </c>
    </row>
    <row r="271" spans="1:3" ht="21.75" customHeight="1" x14ac:dyDescent="0.3">
      <c r="A271" s="118" t="s">
        <v>295</v>
      </c>
      <c r="B271" s="119"/>
    </row>
    <row r="272" spans="1:3" s="10" customFormat="1" ht="33" customHeight="1" x14ac:dyDescent="0.3">
      <c r="A272" s="120" t="s">
        <v>392</v>
      </c>
      <c r="B272" s="121"/>
      <c r="C272" s="9"/>
    </row>
    <row r="273" spans="1:2" ht="21.75" customHeight="1" x14ac:dyDescent="0.3">
      <c r="A273" s="15" t="s">
        <v>181</v>
      </c>
      <c r="B273" s="16" t="s">
        <v>393</v>
      </c>
    </row>
    <row r="274" spans="1:2" ht="21.75" customHeight="1" x14ac:dyDescent="0.3">
      <c r="A274" s="15" t="s">
        <v>183</v>
      </c>
      <c r="B274" s="16" t="s">
        <v>394</v>
      </c>
    </row>
    <row r="275" spans="1:2" ht="21.75" customHeight="1" x14ac:dyDescent="0.3">
      <c r="A275" s="15" t="s">
        <v>185</v>
      </c>
      <c r="B275" s="16" t="s">
        <v>395</v>
      </c>
    </row>
    <row r="276" spans="1:2" ht="21.75" customHeight="1" x14ac:dyDescent="0.3">
      <c r="A276" s="15" t="s">
        <v>187</v>
      </c>
      <c r="B276" s="16" t="s">
        <v>396</v>
      </c>
    </row>
    <row r="277" spans="1:2" ht="21.75" customHeight="1" x14ac:dyDescent="0.3">
      <c r="A277" s="15" t="s">
        <v>189</v>
      </c>
      <c r="B277" s="16" t="s">
        <v>397</v>
      </c>
    </row>
    <row r="278" spans="1:2" ht="21.75" customHeight="1" thickBot="1" x14ac:dyDescent="0.35">
      <c r="A278" s="122" t="s">
        <v>398</v>
      </c>
      <c r="B278" s="123"/>
    </row>
  </sheetData>
  <mergeCells count="81">
    <mergeCell ref="A8:B8"/>
    <mergeCell ref="A13:B13"/>
    <mergeCell ref="A16:B16"/>
    <mergeCell ref="A2:B2"/>
    <mergeCell ref="C3:F4"/>
    <mergeCell ref="A5:B5"/>
    <mergeCell ref="D5:E5"/>
    <mergeCell ref="D8:E8"/>
    <mergeCell ref="D9:E9"/>
    <mergeCell ref="D10:E10"/>
    <mergeCell ref="D6:E6"/>
    <mergeCell ref="D7:E7"/>
    <mergeCell ref="A73:B73"/>
    <mergeCell ref="A21:B21"/>
    <mergeCell ref="A38:B38"/>
    <mergeCell ref="A44:B44"/>
    <mergeCell ref="A45:B45"/>
    <mergeCell ref="A51:B51"/>
    <mergeCell ref="A52:B52"/>
    <mergeCell ref="A58:B58"/>
    <mergeCell ref="A59:B59"/>
    <mergeCell ref="A65:B65"/>
    <mergeCell ref="A66:B66"/>
    <mergeCell ref="A72:B72"/>
    <mergeCell ref="A115:B115"/>
    <mergeCell ref="A79:B79"/>
    <mergeCell ref="A80:B80"/>
    <mergeCell ref="A86:B86"/>
    <mergeCell ref="A87:B87"/>
    <mergeCell ref="A93:B93"/>
    <mergeCell ref="A94:B94"/>
    <mergeCell ref="A100:B100"/>
    <mergeCell ref="A101:B101"/>
    <mergeCell ref="A107:B107"/>
    <mergeCell ref="A108:B108"/>
    <mergeCell ref="A114:B114"/>
    <mergeCell ref="A157:B157"/>
    <mergeCell ref="A121:B121"/>
    <mergeCell ref="A122:B122"/>
    <mergeCell ref="A128:B128"/>
    <mergeCell ref="A129:B129"/>
    <mergeCell ref="A135:B135"/>
    <mergeCell ref="A136:B136"/>
    <mergeCell ref="A142:B142"/>
    <mergeCell ref="A143:B143"/>
    <mergeCell ref="A149:B149"/>
    <mergeCell ref="A150:B150"/>
    <mergeCell ref="A156:B156"/>
    <mergeCell ref="A200:B200"/>
    <mergeCell ref="A163:B163"/>
    <mergeCell ref="A164:B164"/>
    <mergeCell ref="A170:B170"/>
    <mergeCell ref="A171:B171"/>
    <mergeCell ref="A177:B177"/>
    <mergeCell ref="A179:B179"/>
    <mergeCell ref="A185:B185"/>
    <mergeCell ref="A186:B186"/>
    <mergeCell ref="A192:B192"/>
    <mergeCell ref="A193:B193"/>
    <mergeCell ref="A199:B199"/>
    <mergeCell ref="A243:B243"/>
    <mergeCell ref="A206:B206"/>
    <mergeCell ref="A207:B207"/>
    <mergeCell ref="A213:B213"/>
    <mergeCell ref="A215:B215"/>
    <mergeCell ref="A221:B221"/>
    <mergeCell ref="A222:B222"/>
    <mergeCell ref="A228:B228"/>
    <mergeCell ref="A229:B229"/>
    <mergeCell ref="A235:B235"/>
    <mergeCell ref="A236:B236"/>
    <mergeCell ref="A242:B242"/>
    <mergeCell ref="A271:B271"/>
    <mergeCell ref="A272:B272"/>
    <mergeCell ref="A278:B278"/>
    <mergeCell ref="A249:B249"/>
    <mergeCell ref="A251:B251"/>
    <mergeCell ref="A257:B257"/>
    <mergeCell ref="A258:B258"/>
    <mergeCell ref="A264:B264"/>
    <mergeCell ref="A265:B265"/>
  </mergeCells>
  <hyperlinks>
    <hyperlink ref="A1" r:id="rId1" location="Dropdown_Menu!A1" xr:uid="{00000000-0004-0000-0400-000000000000}"/>
  </hyperlinks>
  <pageMargins left="0.7" right="0.35" top="0.67" bottom="0.48" header="0.7" footer="0.45"/>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4"/>
  <sheetViews>
    <sheetView topLeftCell="A12" workbookViewId="0">
      <selection activeCell="C12" sqref="C12"/>
    </sheetView>
  </sheetViews>
  <sheetFormatPr defaultColWidth="9" defaultRowHeight="13.8" x14ac:dyDescent="0.25"/>
  <cols>
    <col min="1" max="1" width="3.44140625" style="37" customWidth="1"/>
    <col min="2" max="2" width="102.44140625" style="30" customWidth="1"/>
    <col min="3" max="3" width="6.21875" style="37" bestFit="1" customWidth="1"/>
    <col min="4" max="16384" width="9" style="30"/>
  </cols>
  <sheetData>
    <row r="1" spans="1:3" ht="15.75" customHeight="1" x14ac:dyDescent="0.25">
      <c r="A1" s="39" t="s">
        <v>56</v>
      </c>
      <c r="B1" s="40" t="s">
        <v>90</v>
      </c>
      <c r="C1" s="42">
        <v>2.8451137062077443</v>
      </c>
    </row>
    <row r="2" spans="1:3" ht="15.75" customHeight="1" x14ac:dyDescent="0.25">
      <c r="A2" s="39" t="s">
        <v>52</v>
      </c>
      <c r="B2" s="40" t="s">
        <v>86</v>
      </c>
      <c r="C2" s="42">
        <v>2.9268592501536572</v>
      </c>
    </row>
    <row r="3" spans="1:3" ht="15.75" customHeight="1" x14ac:dyDescent="0.25">
      <c r="A3" s="39" t="s">
        <v>48</v>
      </c>
      <c r="B3" s="40" t="s">
        <v>82</v>
      </c>
      <c r="C3" s="42">
        <v>3.0079901659496007</v>
      </c>
    </row>
    <row r="4" spans="1:3" ht="15.75" customHeight="1" x14ac:dyDescent="0.25">
      <c r="A4" s="39" t="s">
        <v>59</v>
      </c>
      <c r="B4" s="40" t="s">
        <v>92</v>
      </c>
      <c r="C4" s="42">
        <v>3.2778119237861092</v>
      </c>
    </row>
    <row r="5" spans="1:3" ht="15.75" customHeight="1" x14ac:dyDescent="0.25">
      <c r="A5" s="39" t="s">
        <v>37</v>
      </c>
      <c r="B5" s="40" t="s">
        <v>71</v>
      </c>
      <c r="C5" s="42">
        <v>3.3595574677320221</v>
      </c>
    </row>
    <row r="6" spans="1:3" ht="15.75" customHeight="1" x14ac:dyDescent="0.25">
      <c r="A6" s="39" t="s">
        <v>49</v>
      </c>
      <c r="B6" s="40" t="s">
        <v>83</v>
      </c>
      <c r="C6" s="42">
        <v>3.3607867240319607</v>
      </c>
    </row>
    <row r="7" spans="1:3" ht="15.75" customHeight="1" x14ac:dyDescent="0.25">
      <c r="A7" s="39" t="s">
        <v>53</v>
      </c>
      <c r="B7" s="40" t="s">
        <v>87</v>
      </c>
      <c r="C7" s="42">
        <v>3.3976644130301166</v>
      </c>
    </row>
    <row r="8" spans="1:3" ht="15.75" customHeight="1" x14ac:dyDescent="0.25">
      <c r="A8" s="39" t="s">
        <v>55</v>
      </c>
      <c r="B8" s="40" t="s">
        <v>89</v>
      </c>
      <c r="C8" s="42">
        <v>3.4265519360786723</v>
      </c>
    </row>
    <row r="9" spans="1:3" ht="15.75" customHeight="1" x14ac:dyDescent="0.25">
      <c r="A9" s="39" t="s">
        <v>58</v>
      </c>
      <c r="B9" s="40" t="s">
        <v>91</v>
      </c>
      <c r="C9" s="42">
        <v>3.4658881376767057</v>
      </c>
    </row>
    <row r="10" spans="1:3" ht="15.75" customHeight="1" x14ac:dyDescent="0.25">
      <c r="A10" s="39" t="s">
        <v>40</v>
      </c>
      <c r="B10" s="40" t="s">
        <v>74</v>
      </c>
      <c r="C10" s="42">
        <v>3.4861708666256916</v>
      </c>
    </row>
    <row r="11" spans="1:3" ht="15.75" customHeight="1" x14ac:dyDescent="0.25">
      <c r="A11" s="39" t="s">
        <v>41</v>
      </c>
      <c r="B11" s="40" t="s">
        <v>75</v>
      </c>
      <c r="C11" s="42">
        <v>3.4892440073755377</v>
      </c>
    </row>
    <row r="12" spans="1:3" ht="15.75" customHeight="1" x14ac:dyDescent="0.25">
      <c r="A12" s="39" t="s">
        <v>62</v>
      </c>
      <c r="B12" s="40" t="s">
        <v>95</v>
      </c>
      <c r="C12" s="42">
        <v>3.5175169022741239</v>
      </c>
    </row>
    <row r="13" spans="1:3" ht="15.75" customHeight="1" x14ac:dyDescent="0.25">
      <c r="A13" s="39" t="s">
        <v>39</v>
      </c>
      <c r="B13" s="40" t="s">
        <v>73</v>
      </c>
      <c r="C13" s="42">
        <v>3.5371850030731409</v>
      </c>
    </row>
    <row r="14" spans="1:3" ht="15.75" customHeight="1" x14ac:dyDescent="0.25">
      <c r="A14" s="39" t="s">
        <v>50</v>
      </c>
      <c r="B14" s="40" t="s">
        <v>84</v>
      </c>
      <c r="C14" s="42">
        <v>3.5642286416717885</v>
      </c>
    </row>
    <row r="15" spans="1:3" ht="15.75" customHeight="1" x14ac:dyDescent="0.25">
      <c r="A15" s="39" t="s">
        <v>34</v>
      </c>
      <c r="B15" s="40" t="s">
        <v>68</v>
      </c>
      <c r="C15" s="42">
        <v>3.5802089735709894</v>
      </c>
    </row>
    <row r="16" spans="1:3" ht="15.75" customHeight="1" x14ac:dyDescent="0.25">
      <c r="A16" s="39" t="s">
        <v>61</v>
      </c>
      <c r="B16" s="40" t="s">
        <v>94</v>
      </c>
      <c r="C16" s="42">
        <v>3.5894283958205286</v>
      </c>
    </row>
    <row r="17" spans="1:3" ht="15.75" customHeight="1" x14ac:dyDescent="0.25">
      <c r="A17" s="39" t="s">
        <v>60</v>
      </c>
      <c r="B17" s="40" t="s">
        <v>93</v>
      </c>
      <c r="C17" s="42">
        <v>3.5900430239704977</v>
      </c>
    </row>
    <row r="18" spans="1:3" ht="15.75" customHeight="1" x14ac:dyDescent="0.25">
      <c r="A18" s="39" t="s">
        <v>63</v>
      </c>
      <c r="B18" s="40" t="s">
        <v>96</v>
      </c>
      <c r="C18" s="42">
        <v>3.5998770743700059</v>
      </c>
    </row>
    <row r="19" spans="1:3" ht="15.75" customHeight="1" x14ac:dyDescent="0.25">
      <c r="A19" s="39" t="s">
        <v>43</v>
      </c>
      <c r="B19" s="40" t="s">
        <v>77</v>
      </c>
      <c r="C19" s="42">
        <v>3.6398279041180084</v>
      </c>
    </row>
    <row r="20" spans="1:3" ht="15.75" customHeight="1" x14ac:dyDescent="0.25">
      <c r="A20" s="39" t="s">
        <v>38</v>
      </c>
      <c r="B20" s="40" t="s">
        <v>72</v>
      </c>
      <c r="C20" s="42">
        <v>3.6515058389674246</v>
      </c>
    </row>
    <row r="21" spans="1:3" ht="15.75" customHeight="1" x14ac:dyDescent="0.25">
      <c r="A21" s="39" t="s">
        <v>35</v>
      </c>
      <c r="B21" s="40" t="s">
        <v>69</v>
      </c>
      <c r="C21" s="42">
        <v>3.6613398893669329</v>
      </c>
    </row>
    <row r="22" spans="1:3" ht="15.75" customHeight="1" x14ac:dyDescent="0.25">
      <c r="A22" s="39" t="s">
        <v>42</v>
      </c>
      <c r="B22" s="40" t="s">
        <v>76</v>
      </c>
      <c r="C22" s="42">
        <v>3.6810079901659498</v>
      </c>
    </row>
    <row r="23" spans="1:3" ht="15.75" customHeight="1" x14ac:dyDescent="0.25">
      <c r="A23" s="39" t="s">
        <v>47</v>
      </c>
      <c r="B23" s="40" t="s">
        <v>81</v>
      </c>
      <c r="C23" s="42">
        <v>3.7006760909649663</v>
      </c>
    </row>
    <row r="24" spans="1:3" ht="15.75" customHeight="1" x14ac:dyDescent="0.25">
      <c r="A24" s="39" t="s">
        <v>64</v>
      </c>
      <c r="B24" s="40" t="s">
        <v>97</v>
      </c>
      <c r="C24" s="42">
        <v>3.7006760909649663</v>
      </c>
    </row>
    <row r="25" spans="1:3" ht="15.75" customHeight="1" x14ac:dyDescent="0.25">
      <c r="A25" s="39" t="s">
        <v>45</v>
      </c>
      <c r="B25" s="40" t="s">
        <v>79</v>
      </c>
      <c r="C25" s="42">
        <v>3.7148125384142592</v>
      </c>
    </row>
    <row r="26" spans="1:3" ht="15.75" customHeight="1" x14ac:dyDescent="0.25">
      <c r="A26" s="39" t="s">
        <v>57</v>
      </c>
      <c r="B26" s="40" t="s">
        <v>98</v>
      </c>
      <c r="C26" s="42">
        <v>3.7566072526121697</v>
      </c>
    </row>
    <row r="27" spans="1:3" ht="15.75" customHeight="1" x14ac:dyDescent="0.25">
      <c r="A27" s="39" t="s">
        <v>44</v>
      </c>
      <c r="B27" s="40" t="s">
        <v>78</v>
      </c>
      <c r="C27" s="42">
        <v>3.7947141979102641</v>
      </c>
    </row>
    <row r="28" spans="1:3" ht="15.75" customHeight="1" x14ac:dyDescent="0.25">
      <c r="A28" s="39" t="s">
        <v>46</v>
      </c>
      <c r="B28" s="40" t="s">
        <v>80</v>
      </c>
      <c r="C28" s="42">
        <v>3.812538414259373</v>
      </c>
    </row>
    <row r="29" spans="1:3" ht="15.75" customHeight="1" x14ac:dyDescent="0.25">
      <c r="A29" s="39" t="s">
        <v>32</v>
      </c>
      <c r="B29" s="40" t="s">
        <v>66</v>
      </c>
      <c r="C29" s="42">
        <v>3.8617086662569147</v>
      </c>
    </row>
    <row r="30" spans="1:3" ht="15.75" customHeight="1" x14ac:dyDescent="0.25">
      <c r="A30" s="39" t="s">
        <v>36</v>
      </c>
      <c r="B30" s="40" t="s">
        <v>70</v>
      </c>
      <c r="C30" s="42">
        <v>3.8727719729563614</v>
      </c>
    </row>
    <row r="31" spans="1:3" ht="15.75" customHeight="1" x14ac:dyDescent="0.25">
      <c r="A31" s="39" t="s">
        <v>33</v>
      </c>
      <c r="B31" s="40" t="s">
        <v>67</v>
      </c>
      <c r="C31" s="42">
        <v>3.8881376767055933</v>
      </c>
    </row>
    <row r="32" spans="1:3" ht="15.75" customHeight="1" x14ac:dyDescent="0.25">
      <c r="A32" s="39" t="s">
        <v>31</v>
      </c>
      <c r="B32" s="40" t="s">
        <v>65</v>
      </c>
      <c r="C32" s="42">
        <v>3.960663798401967</v>
      </c>
    </row>
    <row r="33" spans="1:3" ht="15.75" customHeight="1" x14ac:dyDescent="0.25">
      <c r="A33" s="39" t="s">
        <v>51</v>
      </c>
      <c r="B33" s="40" t="s">
        <v>85</v>
      </c>
      <c r="C33" s="42">
        <v>4.086047940995698</v>
      </c>
    </row>
    <row r="34" spans="1:3" ht="15.75" customHeight="1" x14ac:dyDescent="0.25">
      <c r="A34" s="39" t="s">
        <v>54</v>
      </c>
      <c r="B34" s="40" t="s">
        <v>88</v>
      </c>
      <c r="C34" s="42">
        <v>4.2710510141364475</v>
      </c>
    </row>
  </sheetData>
  <sortState xmlns:xlrd2="http://schemas.microsoft.com/office/spreadsheetml/2017/richdata2" ref="A1:C44">
    <sortCondition ref="C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218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663</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ht="15" customHeight="1" x14ac:dyDescent="0.3">
      <c r="A4" s="106" t="s">
        <v>105</v>
      </c>
      <c r="B4" s="107"/>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30</v>
      </c>
      <c r="D6" s="31">
        <v>34</v>
      </c>
      <c r="E6" s="31">
        <v>195</v>
      </c>
      <c r="F6" s="31">
        <v>536</v>
      </c>
      <c r="G6" s="31">
        <v>330</v>
      </c>
      <c r="H6" s="42">
        <f>((1*C6)+(2*D6)+(3*E6)+(4*F6)+(5*G6))/1125</f>
        <v>3.9795555555555557</v>
      </c>
    </row>
    <row r="7" spans="1:8" ht="15.75" customHeight="1" x14ac:dyDescent="0.25">
      <c r="A7" s="39" t="s">
        <v>32</v>
      </c>
      <c r="B7" s="40" t="s">
        <v>66</v>
      </c>
      <c r="C7" s="31">
        <v>30</v>
      </c>
      <c r="D7" s="31">
        <v>61</v>
      </c>
      <c r="E7" s="31">
        <v>208</v>
      </c>
      <c r="F7" s="31">
        <v>521</v>
      </c>
      <c r="G7" s="31">
        <v>305</v>
      </c>
      <c r="H7" s="42">
        <f t="shared" ref="H7:H44" si="0">((1*C7)+(2*D7)+(3*E7)+(4*F7)+(5*G7))/1125</f>
        <v>3.8977777777777778</v>
      </c>
    </row>
    <row r="8" spans="1:8" ht="15.75" customHeight="1" x14ac:dyDescent="0.25">
      <c r="A8" s="39" t="s">
        <v>33</v>
      </c>
      <c r="B8" s="40" t="s">
        <v>67</v>
      </c>
      <c r="C8" s="31">
        <v>23</v>
      </c>
      <c r="D8" s="31">
        <v>46</v>
      </c>
      <c r="E8" s="31">
        <v>210</v>
      </c>
      <c r="F8" s="31">
        <v>555</v>
      </c>
      <c r="G8" s="31">
        <v>291</v>
      </c>
      <c r="H8" s="42">
        <f t="shared" si="0"/>
        <v>3.9288888888888889</v>
      </c>
    </row>
    <row r="9" spans="1:8" ht="15.75" customHeight="1" x14ac:dyDescent="0.25">
      <c r="A9" s="39" t="s">
        <v>34</v>
      </c>
      <c r="B9" s="40" t="s">
        <v>68</v>
      </c>
      <c r="C9" s="31">
        <v>43</v>
      </c>
      <c r="D9" s="31">
        <v>81</v>
      </c>
      <c r="E9" s="31">
        <v>343</v>
      </c>
      <c r="F9" s="31">
        <v>440</v>
      </c>
      <c r="G9" s="31">
        <v>218</v>
      </c>
      <c r="H9" s="42">
        <f t="shared" si="0"/>
        <v>3.6302222222222222</v>
      </c>
    </row>
    <row r="10" spans="1:8" ht="15.75" customHeight="1" x14ac:dyDescent="0.25">
      <c r="A10" s="39" t="s">
        <v>35</v>
      </c>
      <c r="B10" s="40" t="s">
        <v>69</v>
      </c>
      <c r="C10" s="31">
        <v>36</v>
      </c>
      <c r="D10" s="31">
        <v>83</v>
      </c>
      <c r="E10" s="31">
        <v>286</v>
      </c>
      <c r="F10" s="31">
        <v>510</v>
      </c>
      <c r="G10" s="31">
        <v>210</v>
      </c>
      <c r="H10" s="42">
        <f t="shared" si="0"/>
        <v>3.6888888888888891</v>
      </c>
    </row>
    <row r="11" spans="1:8" ht="15.75" customHeight="1" x14ac:dyDescent="0.25">
      <c r="A11" s="39" t="s">
        <v>36</v>
      </c>
      <c r="B11" s="40" t="s">
        <v>70</v>
      </c>
      <c r="C11" s="31">
        <v>36</v>
      </c>
      <c r="D11" s="31">
        <v>46</v>
      </c>
      <c r="E11" s="31">
        <v>204</v>
      </c>
      <c r="F11" s="31">
        <v>550</v>
      </c>
      <c r="G11" s="31">
        <v>289</v>
      </c>
      <c r="H11" s="42">
        <f t="shared" si="0"/>
        <v>3.8977777777777778</v>
      </c>
    </row>
    <row r="12" spans="1:8" ht="15.75" customHeight="1" x14ac:dyDescent="0.25">
      <c r="A12" s="39" t="s">
        <v>37</v>
      </c>
      <c r="B12" s="40" t="s">
        <v>71</v>
      </c>
      <c r="C12" s="31">
        <v>101</v>
      </c>
      <c r="D12" s="31">
        <v>144</v>
      </c>
      <c r="E12" s="31">
        <v>271</v>
      </c>
      <c r="F12" s="31">
        <v>413</v>
      </c>
      <c r="G12" s="31">
        <v>196</v>
      </c>
      <c r="H12" s="42">
        <f t="shared" si="0"/>
        <v>3.4079999999999999</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56</v>
      </c>
      <c r="D14" s="31">
        <v>74</v>
      </c>
      <c r="E14" s="31">
        <v>296</v>
      </c>
      <c r="F14" s="31">
        <v>508</v>
      </c>
      <c r="G14" s="31">
        <v>191</v>
      </c>
      <c r="H14" s="42">
        <f t="shared" si="0"/>
        <v>3.625777777777778</v>
      </c>
    </row>
    <row r="15" spans="1:8" ht="15.75" customHeight="1" x14ac:dyDescent="0.25">
      <c r="A15" s="39" t="s">
        <v>39</v>
      </c>
      <c r="B15" s="40" t="s">
        <v>73</v>
      </c>
      <c r="C15" s="31">
        <v>79</v>
      </c>
      <c r="D15" s="31">
        <v>94</v>
      </c>
      <c r="E15" s="31">
        <v>278</v>
      </c>
      <c r="F15" s="31">
        <v>482</v>
      </c>
      <c r="G15" s="31">
        <v>192</v>
      </c>
      <c r="H15" s="42">
        <f t="shared" si="0"/>
        <v>3.5457777777777779</v>
      </c>
    </row>
    <row r="16" spans="1:8" ht="15.75" customHeight="1" x14ac:dyDescent="0.25">
      <c r="A16" s="39" t="s">
        <v>40</v>
      </c>
      <c r="B16" s="40" t="s">
        <v>74</v>
      </c>
      <c r="C16" s="31">
        <v>74</v>
      </c>
      <c r="D16" s="31">
        <v>124</v>
      </c>
      <c r="E16" s="31">
        <v>259</v>
      </c>
      <c r="F16" s="31">
        <v>470</v>
      </c>
      <c r="G16" s="31">
        <v>198</v>
      </c>
      <c r="H16" s="42">
        <f t="shared" si="0"/>
        <v>3.528</v>
      </c>
    </row>
    <row r="17" spans="1:8" ht="15.75" customHeight="1" x14ac:dyDescent="0.25">
      <c r="A17" s="39" t="s">
        <v>41</v>
      </c>
      <c r="B17" s="40" t="s">
        <v>75</v>
      </c>
      <c r="C17" s="31">
        <v>58</v>
      </c>
      <c r="D17" s="31">
        <v>87</v>
      </c>
      <c r="E17" s="31">
        <v>360</v>
      </c>
      <c r="F17" s="31">
        <v>463</v>
      </c>
      <c r="G17" s="31">
        <v>157</v>
      </c>
      <c r="H17" s="42">
        <f t="shared" si="0"/>
        <v>3.5102222222222221</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36</v>
      </c>
      <c r="D19" s="31">
        <v>67</v>
      </c>
      <c r="E19" s="31">
        <v>275</v>
      </c>
      <c r="F19" s="31">
        <v>540</v>
      </c>
      <c r="G19" s="31">
        <v>207</v>
      </c>
      <c r="H19" s="42">
        <f t="shared" si="0"/>
        <v>3.7244444444444444</v>
      </c>
    </row>
    <row r="20" spans="1:8" ht="15.75" customHeight="1" x14ac:dyDescent="0.25">
      <c r="A20" s="39" t="s">
        <v>43</v>
      </c>
      <c r="B20" s="40" t="s">
        <v>77</v>
      </c>
      <c r="C20" s="31">
        <v>33</v>
      </c>
      <c r="D20" s="31">
        <v>67</v>
      </c>
      <c r="E20" s="31">
        <v>314</v>
      </c>
      <c r="F20" s="31">
        <v>521</v>
      </c>
      <c r="G20" s="31">
        <v>190</v>
      </c>
      <c r="H20" s="42">
        <f t="shared" si="0"/>
        <v>3.6826666666666665</v>
      </c>
    </row>
    <row r="21" spans="1:8" ht="15.75" customHeight="1" x14ac:dyDescent="0.25">
      <c r="A21" s="39" t="s">
        <v>44</v>
      </c>
      <c r="B21" s="40" t="s">
        <v>78</v>
      </c>
      <c r="C21" s="31">
        <v>45</v>
      </c>
      <c r="D21" s="31">
        <v>64</v>
      </c>
      <c r="E21" s="31">
        <v>231</v>
      </c>
      <c r="F21" s="31">
        <v>502</v>
      </c>
      <c r="G21" s="31">
        <v>283</v>
      </c>
      <c r="H21" s="42">
        <f t="shared" si="0"/>
        <v>3.8124444444444445</v>
      </c>
    </row>
    <row r="22" spans="1:8" ht="15.75" customHeight="1" x14ac:dyDescent="0.25">
      <c r="A22" s="39" t="s">
        <v>45</v>
      </c>
      <c r="B22" s="40" t="s">
        <v>79</v>
      </c>
      <c r="C22" s="31">
        <v>49</v>
      </c>
      <c r="D22" s="31">
        <v>64</v>
      </c>
      <c r="E22" s="31">
        <v>272</v>
      </c>
      <c r="F22" s="31">
        <v>494</v>
      </c>
      <c r="G22" s="31">
        <v>246</v>
      </c>
      <c r="H22" s="42">
        <f t="shared" si="0"/>
        <v>3.7324444444444445</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50</v>
      </c>
      <c r="D24" s="31">
        <v>50</v>
      </c>
      <c r="E24" s="31">
        <v>212</v>
      </c>
      <c r="F24" s="31">
        <v>545</v>
      </c>
      <c r="G24" s="31">
        <v>268</v>
      </c>
      <c r="H24" s="42">
        <f t="shared" si="0"/>
        <v>3.8275555555555556</v>
      </c>
    </row>
    <row r="25" spans="1:8" ht="15.75" customHeight="1" x14ac:dyDescent="0.25">
      <c r="A25" s="39" t="s">
        <v>47</v>
      </c>
      <c r="B25" s="40" t="s">
        <v>81</v>
      </c>
      <c r="C25" s="31">
        <v>58</v>
      </c>
      <c r="D25" s="31">
        <v>71</v>
      </c>
      <c r="E25" s="31">
        <v>242</v>
      </c>
      <c r="F25" s="31">
        <v>526</v>
      </c>
      <c r="G25" s="31">
        <v>228</v>
      </c>
      <c r="H25" s="42">
        <f t="shared" si="0"/>
        <v>3.7066666666666666</v>
      </c>
    </row>
    <row r="26" spans="1:8" ht="15.75" customHeight="1" x14ac:dyDescent="0.25">
      <c r="A26" s="39" t="s">
        <v>48</v>
      </c>
      <c r="B26" s="40" t="s">
        <v>82</v>
      </c>
      <c r="C26" s="31">
        <v>229</v>
      </c>
      <c r="D26" s="31">
        <v>158</v>
      </c>
      <c r="E26" s="31">
        <v>249</v>
      </c>
      <c r="F26" s="31">
        <v>334</v>
      </c>
      <c r="G26" s="31">
        <v>155</v>
      </c>
      <c r="H26" s="42">
        <f t="shared" si="0"/>
        <v>3.024888888888889</v>
      </c>
    </row>
    <row r="27" spans="1:8" ht="15.75" customHeight="1" x14ac:dyDescent="0.25">
      <c r="A27" s="39" t="s">
        <v>49</v>
      </c>
      <c r="B27" s="40" t="s">
        <v>83</v>
      </c>
      <c r="C27" s="31">
        <v>73</v>
      </c>
      <c r="D27" s="31">
        <v>70</v>
      </c>
      <c r="E27" s="31">
        <v>436</v>
      </c>
      <c r="F27" s="31">
        <v>393</v>
      </c>
      <c r="G27" s="31">
        <v>153</v>
      </c>
      <c r="H27" s="42">
        <f t="shared" si="0"/>
        <v>3.4293333333333331</v>
      </c>
    </row>
    <row r="28" spans="1:8" ht="15.75" customHeight="1" x14ac:dyDescent="0.25">
      <c r="A28" s="39" t="s">
        <v>50</v>
      </c>
      <c r="B28" s="40" t="s">
        <v>84</v>
      </c>
      <c r="C28" s="31">
        <v>81</v>
      </c>
      <c r="D28" s="31">
        <v>76</v>
      </c>
      <c r="E28" s="31">
        <v>299</v>
      </c>
      <c r="F28" s="31">
        <v>435</v>
      </c>
      <c r="G28" s="31">
        <v>234</v>
      </c>
      <c r="H28" s="42">
        <f t="shared" si="0"/>
        <v>3.5911111111111111</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22</v>
      </c>
      <c r="D30" s="31">
        <v>35</v>
      </c>
      <c r="E30" s="31">
        <v>163</v>
      </c>
      <c r="F30" s="31">
        <v>513</v>
      </c>
      <c r="G30" s="31">
        <v>392</v>
      </c>
      <c r="H30" s="42">
        <f t="shared" si="0"/>
        <v>4.0826666666666664</v>
      </c>
    </row>
    <row r="31" spans="1:8" ht="15.75" customHeight="1" x14ac:dyDescent="0.25">
      <c r="A31" s="39" t="s">
        <v>52</v>
      </c>
      <c r="B31" s="40" t="s">
        <v>86</v>
      </c>
      <c r="C31" s="31">
        <v>195</v>
      </c>
      <c r="D31" s="31">
        <v>172</v>
      </c>
      <c r="E31" s="31">
        <v>307</v>
      </c>
      <c r="F31" s="31">
        <v>315</v>
      </c>
      <c r="G31" s="31">
        <v>136</v>
      </c>
      <c r="H31" s="42">
        <f t="shared" si="0"/>
        <v>3.0222222222222221</v>
      </c>
    </row>
    <row r="32" spans="1:8" ht="15.75" customHeight="1" x14ac:dyDescent="0.25">
      <c r="A32" s="39" t="s">
        <v>53</v>
      </c>
      <c r="B32" s="40" t="s">
        <v>87</v>
      </c>
      <c r="C32" s="31">
        <v>120</v>
      </c>
      <c r="D32" s="31">
        <v>104</v>
      </c>
      <c r="E32" s="31">
        <v>257</v>
      </c>
      <c r="F32" s="31">
        <v>408</v>
      </c>
      <c r="G32" s="31">
        <v>236</v>
      </c>
      <c r="H32" s="42">
        <f t="shared" si="0"/>
        <v>3.4764444444444442</v>
      </c>
    </row>
    <row r="33" spans="1:8" ht="15.75" customHeight="1" x14ac:dyDescent="0.25">
      <c r="A33" s="39" t="s">
        <v>54</v>
      </c>
      <c r="B33" s="40" t="s">
        <v>88</v>
      </c>
      <c r="C33" s="31">
        <v>16</v>
      </c>
      <c r="D33" s="31">
        <v>19</v>
      </c>
      <c r="E33" s="31">
        <v>129</v>
      </c>
      <c r="F33" s="31">
        <v>450</v>
      </c>
      <c r="G33" s="31">
        <v>511</v>
      </c>
      <c r="H33" s="42">
        <f t="shared" si="0"/>
        <v>4.2631111111111109</v>
      </c>
    </row>
    <row r="34" spans="1:8" ht="15.75" customHeight="1" x14ac:dyDescent="0.25">
      <c r="A34" s="39" t="s">
        <v>55</v>
      </c>
      <c r="B34" s="40" t="s">
        <v>89</v>
      </c>
      <c r="C34" s="31">
        <v>104</v>
      </c>
      <c r="D34" s="31">
        <v>91</v>
      </c>
      <c r="E34" s="31">
        <v>313</v>
      </c>
      <c r="F34" s="31">
        <v>430</v>
      </c>
      <c r="G34" s="31">
        <v>187</v>
      </c>
      <c r="H34" s="42">
        <f t="shared" si="0"/>
        <v>3.4488888888888889</v>
      </c>
    </row>
    <row r="35" spans="1:8" ht="15.75" customHeight="1" x14ac:dyDescent="0.25">
      <c r="A35" s="39" t="s">
        <v>56</v>
      </c>
      <c r="B35" s="40" t="s">
        <v>90</v>
      </c>
      <c r="C35" s="31">
        <v>243</v>
      </c>
      <c r="D35" s="31">
        <v>173</v>
      </c>
      <c r="E35" s="31">
        <v>288</v>
      </c>
      <c r="F35" s="31">
        <v>280</v>
      </c>
      <c r="G35" s="31">
        <v>141</v>
      </c>
      <c r="H35" s="42">
        <f t="shared" si="0"/>
        <v>2.9137777777777778</v>
      </c>
    </row>
    <row r="36" spans="1:8" ht="15.75" customHeight="1" x14ac:dyDescent="0.25">
      <c r="A36" s="39" t="s">
        <v>57</v>
      </c>
      <c r="B36" s="40" t="s">
        <v>98</v>
      </c>
      <c r="C36" s="31">
        <v>45</v>
      </c>
      <c r="D36" s="31">
        <v>62</v>
      </c>
      <c r="E36" s="31">
        <v>274</v>
      </c>
      <c r="F36" s="31">
        <v>501</v>
      </c>
      <c r="G36" s="31">
        <v>240</v>
      </c>
      <c r="H36" s="42">
        <f t="shared" si="0"/>
        <v>3.7288888888888887</v>
      </c>
    </row>
    <row r="37" spans="1:8" ht="15.75" customHeight="1" x14ac:dyDescent="0.25">
      <c r="A37" s="39" t="s">
        <v>58</v>
      </c>
      <c r="B37" s="40" t="s">
        <v>91</v>
      </c>
      <c r="C37" s="31">
        <v>67</v>
      </c>
      <c r="D37" s="31">
        <v>85</v>
      </c>
      <c r="E37" s="31">
        <v>347</v>
      </c>
      <c r="F37" s="31">
        <v>453</v>
      </c>
      <c r="G37" s="31">
        <v>173</v>
      </c>
      <c r="H37" s="42">
        <f t="shared" si="0"/>
        <v>3.5155555555555558</v>
      </c>
    </row>
    <row r="38" spans="1:8" ht="15.75" customHeight="1" x14ac:dyDescent="0.25">
      <c r="A38" s="39" t="s">
        <v>59</v>
      </c>
      <c r="B38" s="40" t="s">
        <v>92</v>
      </c>
      <c r="C38" s="31">
        <v>134</v>
      </c>
      <c r="D38" s="31">
        <v>106</v>
      </c>
      <c r="E38" s="31">
        <v>345</v>
      </c>
      <c r="F38" s="31">
        <v>376</v>
      </c>
      <c r="G38" s="31">
        <v>164</v>
      </c>
      <c r="H38" s="42">
        <f t="shared" si="0"/>
        <v>3.2933333333333334</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65</v>
      </c>
      <c r="D40" s="31">
        <v>63</v>
      </c>
      <c r="E40" s="31">
        <v>324</v>
      </c>
      <c r="F40" s="31">
        <v>494</v>
      </c>
      <c r="G40" s="31">
        <v>179</v>
      </c>
      <c r="H40" s="42">
        <f t="shared" si="0"/>
        <v>3.585777777777778</v>
      </c>
    </row>
    <row r="41" spans="1:8" ht="15.75" customHeight="1" x14ac:dyDescent="0.25">
      <c r="A41" s="39" t="s">
        <v>61</v>
      </c>
      <c r="B41" s="40" t="s">
        <v>94</v>
      </c>
      <c r="C41" s="31">
        <v>54</v>
      </c>
      <c r="D41" s="31">
        <v>64</v>
      </c>
      <c r="E41" s="31">
        <v>342</v>
      </c>
      <c r="F41" s="31">
        <v>505</v>
      </c>
      <c r="G41" s="31">
        <v>160</v>
      </c>
      <c r="H41" s="42">
        <f t="shared" si="0"/>
        <v>3.5804444444444443</v>
      </c>
    </row>
    <row r="42" spans="1:8" ht="15.75" customHeight="1" x14ac:dyDescent="0.25">
      <c r="A42" s="39" t="s">
        <v>62</v>
      </c>
      <c r="B42" s="40" t="s">
        <v>95</v>
      </c>
      <c r="C42" s="31">
        <v>52</v>
      </c>
      <c r="D42" s="31">
        <v>75</v>
      </c>
      <c r="E42" s="31">
        <v>388</v>
      </c>
      <c r="F42" s="31">
        <v>453</v>
      </c>
      <c r="G42" s="31">
        <v>157</v>
      </c>
      <c r="H42" s="42">
        <f t="shared" si="0"/>
        <v>3.5226666666666668</v>
      </c>
    </row>
    <row r="43" spans="1:8" ht="15.75" customHeight="1" x14ac:dyDescent="0.25">
      <c r="A43" s="39" t="s">
        <v>63</v>
      </c>
      <c r="B43" s="40" t="s">
        <v>96</v>
      </c>
      <c r="C43" s="31">
        <v>73</v>
      </c>
      <c r="D43" s="31">
        <v>88</v>
      </c>
      <c r="E43" s="31">
        <v>264</v>
      </c>
      <c r="F43" s="31">
        <v>513</v>
      </c>
      <c r="G43" s="31">
        <v>187</v>
      </c>
      <c r="H43" s="42">
        <f t="shared" si="0"/>
        <v>3.5804444444444443</v>
      </c>
    </row>
    <row r="44" spans="1:8" ht="15.75" customHeight="1" x14ac:dyDescent="0.25">
      <c r="A44" s="39" t="s">
        <v>64</v>
      </c>
      <c r="B44" s="40" t="s">
        <v>97</v>
      </c>
      <c r="C44" s="31">
        <v>63</v>
      </c>
      <c r="D44" s="31">
        <v>49</v>
      </c>
      <c r="E44" s="31">
        <v>304</v>
      </c>
      <c r="F44" s="31">
        <v>487</v>
      </c>
      <c r="G44" s="31">
        <v>222</v>
      </c>
      <c r="H44" s="42">
        <f t="shared" si="0"/>
        <v>3.6720000000000002</v>
      </c>
    </row>
  </sheetData>
  <mergeCells count="17">
    <mergeCell ref="A4:B4"/>
    <mergeCell ref="A1:B1"/>
    <mergeCell ref="A18:B18"/>
    <mergeCell ref="A23:B23"/>
    <mergeCell ref="A29:B29"/>
    <mergeCell ref="A39:B39"/>
    <mergeCell ref="A2:H2"/>
    <mergeCell ref="C13:H13"/>
    <mergeCell ref="C5:H5"/>
    <mergeCell ref="A5:B5"/>
    <mergeCell ref="A13:B13"/>
    <mergeCell ref="C18:H18"/>
    <mergeCell ref="C23:H23"/>
    <mergeCell ref="C29:H29"/>
    <mergeCell ref="C39:H39"/>
    <mergeCell ref="H3:H4"/>
    <mergeCell ref="A3:B3"/>
  </mergeCells>
  <hyperlinks>
    <hyperlink ref="A1" r:id="rId1" location="Dropdown_Menu!A1" xr:uid="{00000000-0004-0000-0600-000000000000}"/>
    <hyperlink ref="A1:B1" r:id="rId2" location="Dropdown_Menu!A1" display="Back to Dropdown Menu" xr:uid="{00000000-0004-0000-0600-000001000000}"/>
  </hyperlinks>
  <pageMargins left="0.39370078740157483" right="0.35433070866141736" top="0.32" bottom="0.27" header="0.31496062992125984" footer="0.14000000000000001"/>
  <pageSetup paperSize="9" scale="83" orientation="landscape" r:id="rId3"/>
  <headerFooter>
    <oddFooter>&amp;R&amp;"Arial Narrow,Bold"&amp;KC00000eUniv@ Shoolini University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6.3320312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664</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15</v>
      </c>
      <c r="D6" s="31">
        <v>24</v>
      </c>
      <c r="E6" s="31">
        <v>95</v>
      </c>
      <c r="F6" s="31">
        <v>221</v>
      </c>
      <c r="G6" s="31">
        <v>147</v>
      </c>
      <c r="H6" s="42">
        <f>((1*C6)+(2*D6)+(3*E6)+(4*F6)+(5*G6))/502</f>
        <v>3.9183266932270917</v>
      </c>
    </row>
    <row r="7" spans="1:8" ht="15.75" customHeight="1" x14ac:dyDescent="0.25">
      <c r="A7" s="39" t="s">
        <v>32</v>
      </c>
      <c r="B7" s="40" t="s">
        <v>66</v>
      </c>
      <c r="C7" s="31">
        <v>23</v>
      </c>
      <c r="D7" s="31">
        <v>34</v>
      </c>
      <c r="E7" s="31">
        <v>104</v>
      </c>
      <c r="F7" s="31">
        <v>210</v>
      </c>
      <c r="G7" s="31">
        <v>131</v>
      </c>
      <c r="H7" s="42">
        <f t="shared" ref="H7:H44" si="0">((1*C7)+(2*D7)+(3*E7)+(4*F7)+(5*G7))/502</f>
        <v>3.7808764940239046</v>
      </c>
    </row>
    <row r="8" spans="1:8" ht="15.75" customHeight="1" x14ac:dyDescent="0.25">
      <c r="A8" s="39" t="s">
        <v>33</v>
      </c>
      <c r="B8" s="40" t="s">
        <v>67</v>
      </c>
      <c r="C8" s="31">
        <v>22</v>
      </c>
      <c r="D8" s="31">
        <v>33</v>
      </c>
      <c r="E8" s="31">
        <v>96</v>
      </c>
      <c r="F8" s="31">
        <v>225</v>
      </c>
      <c r="G8" s="31">
        <v>126</v>
      </c>
      <c r="H8" s="42">
        <f t="shared" si="0"/>
        <v>3.7968127490039842</v>
      </c>
    </row>
    <row r="9" spans="1:8" ht="15.75" customHeight="1" x14ac:dyDescent="0.25">
      <c r="A9" s="39" t="s">
        <v>34</v>
      </c>
      <c r="B9" s="40" t="s">
        <v>68</v>
      </c>
      <c r="C9" s="31">
        <v>28</v>
      </c>
      <c r="D9" s="31">
        <v>51</v>
      </c>
      <c r="E9" s="31">
        <v>165</v>
      </c>
      <c r="F9" s="31">
        <v>174</v>
      </c>
      <c r="G9" s="31">
        <v>84</v>
      </c>
      <c r="H9" s="42">
        <f t="shared" si="0"/>
        <v>3.4681274900398407</v>
      </c>
    </row>
    <row r="10" spans="1:8" ht="15.75" customHeight="1" x14ac:dyDescent="0.25">
      <c r="A10" s="39" t="s">
        <v>35</v>
      </c>
      <c r="B10" s="40" t="s">
        <v>69</v>
      </c>
      <c r="C10" s="31">
        <v>23</v>
      </c>
      <c r="D10" s="31">
        <v>55</v>
      </c>
      <c r="E10" s="31">
        <v>118</v>
      </c>
      <c r="F10" s="31">
        <v>210</v>
      </c>
      <c r="G10" s="31">
        <v>96</v>
      </c>
      <c r="H10" s="42">
        <f t="shared" si="0"/>
        <v>3.5996015936254979</v>
      </c>
    </row>
    <row r="11" spans="1:8" ht="15.75" customHeight="1" x14ac:dyDescent="0.25">
      <c r="A11" s="39" t="s">
        <v>36</v>
      </c>
      <c r="B11" s="40" t="s">
        <v>70</v>
      </c>
      <c r="C11" s="31">
        <v>23</v>
      </c>
      <c r="D11" s="31">
        <v>33</v>
      </c>
      <c r="E11" s="31">
        <v>96</v>
      </c>
      <c r="F11" s="31">
        <v>211</v>
      </c>
      <c r="G11" s="31">
        <v>139</v>
      </c>
      <c r="H11" s="42">
        <f t="shared" si="0"/>
        <v>3.8167330677290838</v>
      </c>
    </row>
    <row r="12" spans="1:8" ht="15.75" customHeight="1" x14ac:dyDescent="0.25">
      <c r="A12" s="39" t="s">
        <v>37</v>
      </c>
      <c r="B12" s="40" t="s">
        <v>71</v>
      </c>
      <c r="C12" s="31">
        <v>55</v>
      </c>
      <c r="D12" s="31">
        <v>89</v>
      </c>
      <c r="E12" s="31">
        <v>120</v>
      </c>
      <c r="F12" s="31">
        <v>151</v>
      </c>
      <c r="G12" s="31">
        <v>87</v>
      </c>
      <c r="H12" s="42">
        <f t="shared" si="0"/>
        <v>3.2509960159362552</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23</v>
      </c>
      <c r="D14" s="31">
        <v>29</v>
      </c>
      <c r="E14" s="31">
        <v>128</v>
      </c>
      <c r="F14" s="31">
        <v>213</v>
      </c>
      <c r="G14" s="31">
        <v>109</v>
      </c>
      <c r="H14" s="42">
        <f t="shared" si="0"/>
        <v>3.7091633466135456</v>
      </c>
    </row>
    <row r="15" spans="1:8" ht="15.75" customHeight="1" x14ac:dyDescent="0.25">
      <c r="A15" s="39" t="s">
        <v>39</v>
      </c>
      <c r="B15" s="40" t="s">
        <v>73</v>
      </c>
      <c r="C15" s="31">
        <v>37</v>
      </c>
      <c r="D15" s="31">
        <v>45</v>
      </c>
      <c r="E15" s="31">
        <v>131</v>
      </c>
      <c r="F15" s="31">
        <v>199</v>
      </c>
      <c r="G15" s="31">
        <v>90</v>
      </c>
      <c r="H15" s="42">
        <f t="shared" si="0"/>
        <v>3.5179282868525896</v>
      </c>
    </row>
    <row r="16" spans="1:8" ht="15.75" customHeight="1" x14ac:dyDescent="0.25">
      <c r="A16" s="39" t="s">
        <v>40</v>
      </c>
      <c r="B16" s="40" t="s">
        <v>74</v>
      </c>
      <c r="C16" s="31">
        <v>57</v>
      </c>
      <c r="D16" s="31">
        <v>57</v>
      </c>
      <c r="E16" s="31">
        <v>121</v>
      </c>
      <c r="F16" s="31">
        <v>166</v>
      </c>
      <c r="G16" s="31">
        <v>101</v>
      </c>
      <c r="H16" s="42">
        <f t="shared" si="0"/>
        <v>3.3924302788844622</v>
      </c>
    </row>
    <row r="17" spans="1:8" ht="15.75" customHeight="1" x14ac:dyDescent="0.25">
      <c r="A17" s="39" t="s">
        <v>41</v>
      </c>
      <c r="B17" s="40" t="s">
        <v>75</v>
      </c>
      <c r="C17" s="31">
        <v>35</v>
      </c>
      <c r="D17" s="31">
        <v>52</v>
      </c>
      <c r="E17" s="31">
        <v>156</v>
      </c>
      <c r="F17" s="31">
        <v>174</v>
      </c>
      <c r="G17" s="31">
        <v>85</v>
      </c>
      <c r="H17" s="42">
        <f t="shared" si="0"/>
        <v>3.4422310756972112</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33</v>
      </c>
      <c r="D19" s="31">
        <v>42</v>
      </c>
      <c r="E19" s="31">
        <v>122</v>
      </c>
      <c r="F19" s="31">
        <v>209</v>
      </c>
      <c r="G19" s="31">
        <v>96</v>
      </c>
      <c r="H19" s="42">
        <f t="shared" si="0"/>
        <v>3.5836653386454183</v>
      </c>
    </row>
    <row r="20" spans="1:8" ht="15.75" customHeight="1" x14ac:dyDescent="0.25">
      <c r="A20" s="39" t="s">
        <v>43</v>
      </c>
      <c r="B20" s="40" t="s">
        <v>77</v>
      </c>
      <c r="C20" s="31">
        <v>35</v>
      </c>
      <c r="D20" s="31">
        <v>39</v>
      </c>
      <c r="E20" s="31">
        <v>131</v>
      </c>
      <c r="F20" s="31">
        <v>212</v>
      </c>
      <c r="G20" s="31">
        <v>85</v>
      </c>
      <c r="H20" s="42">
        <f t="shared" si="0"/>
        <v>3.5438247011952191</v>
      </c>
    </row>
    <row r="21" spans="1:8" ht="15.75" customHeight="1" x14ac:dyDescent="0.25">
      <c r="A21" s="39" t="s">
        <v>44</v>
      </c>
      <c r="B21" s="40" t="s">
        <v>78</v>
      </c>
      <c r="C21" s="31">
        <v>36</v>
      </c>
      <c r="D21" s="31">
        <v>27</v>
      </c>
      <c r="E21" s="31">
        <v>97</v>
      </c>
      <c r="F21" s="31">
        <v>206</v>
      </c>
      <c r="G21" s="31">
        <v>136</v>
      </c>
      <c r="H21" s="42">
        <f t="shared" si="0"/>
        <v>3.7549800796812751</v>
      </c>
    </row>
    <row r="22" spans="1:8" ht="15.75" customHeight="1" x14ac:dyDescent="0.25">
      <c r="A22" s="39" t="s">
        <v>45</v>
      </c>
      <c r="B22" s="40" t="s">
        <v>79</v>
      </c>
      <c r="C22" s="31">
        <v>34</v>
      </c>
      <c r="D22" s="31">
        <v>26</v>
      </c>
      <c r="E22" s="31">
        <v>132</v>
      </c>
      <c r="F22" s="31">
        <v>187</v>
      </c>
      <c r="G22" s="31">
        <v>123</v>
      </c>
      <c r="H22" s="42">
        <f t="shared" si="0"/>
        <v>3.6752988047808763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31</v>
      </c>
      <c r="D24" s="31">
        <v>23</v>
      </c>
      <c r="E24" s="31">
        <v>109</v>
      </c>
      <c r="F24" s="31">
        <v>202</v>
      </c>
      <c r="G24" s="31">
        <v>137</v>
      </c>
      <c r="H24" s="42">
        <f t="shared" si="0"/>
        <v>3.7788844621513946</v>
      </c>
    </row>
    <row r="25" spans="1:8" ht="15.75" customHeight="1" x14ac:dyDescent="0.25">
      <c r="A25" s="39" t="s">
        <v>47</v>
      </c>
      <c r="B25" s="40" t="s">
        <v>81</v>
      </c>
      <c r="C25" s="31">
        <v>38</v>
      </c>
      <c r="D25" s="31">
        <v>23</v>
      </c>
      <c r="E25" s="31">
        <v>112</v>
      </c>
      <c r="F25" s="31">
        <v>214</v>
      </c>
      <c r="G25" s="31">
        <v>115</v>
      </c>
      <c r="H25" s="42">
        <f t="shared" si="0"/>
        <v>3.6872509960159361</v>
      </c>
    </row>
    <row r="26" spans="1:8" ht="15.75" customHeight="1" x14ac:dyDescent="0.25">
      <c r="A26" s="39" t="s">
        <v>48</v>
      </c>
      <c r="B26" s="40" t="s">
        <v>82</v>
      </c>
      <c r="C26" s="31">
        <v>112</v>
      </c>
      <c r="D26" s="31">
        <v>72</v>
      </c>
      <c r="E26" s="31">
        <v>105</v>
      </c>
      <c r="F26" s="31">
        <v>145</v>
      </c>
      <c r="G26" s="31">
        <v>68</v>
      </c>
      <c r="H26" s="42">
        <f t="shared" si="0"/>
        <v>2.9701195219123506</v>
      </c>
    </row>
    <row r="27" spans="1:8" ht="15.75" customHeight="1" x14ac:dyDescent="0.25">
      <c r="A27" s="39" t="s">
        <v>49</v>
      </c>
      <c r="B27" s="40" t="s">
        <v>83</v>
      </c>
      <c r="C27" s="31">
        <v>50</v>
      </c>
      <c r="D27" s="31">
        <v>49</v>
      </c>
      <c r="E27" s="31">
        <v>208</v>
      </c>
      <c r="F27" s="31">
        <v>137</v>
      </c>
      <c r="G27" s="31">
        <v>58</v>
      </c>
      <c r="H27" s="42">
        <f t="shared" si="0"/>
        <v>3.2071713147410357</v>
      </c>
    </row>
    <row r="28" spans="1:8" ht="15.75" customHeight="1" x14ac:dyDescent="0.25">
      <c r="A28" s="39" t="s">
        <v>50</v>
      </c>
      <c r="B28" s="40" t="s">
        <v>84</v>
      </c>
      <c r="C28" s="31">
        <v>48</v>
      </c>
      <c r="D28" s="31">
        <v>41</v>
      </c>
      <c r="E28" s="31">
        <v>135</v>
      </c>
      <c r="F28" s="31">
        <v>166</v>
      </c>
      <c r="G28" s="31">
        <v>112</v>
      </c>
      <c r="H28" s="42">
        <f t="shared" si="0"/>
        <v>3.5039840637450199</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16</v>
      </c>
      <c r="D30" s="31">
        <v>17</v>
      </c>
      <c r="E30" s="31">
        <v>74</v>
      </c>
      <c r="F30" s="31">
        <v>192</v>
      </c>
      <c r="G30" s="31">
        <v>203</v>
      </c>
      <c r="H30" s="42">
        <f t="shared" si="0"/>
        <v>4.0936254980079685</v>
      </c>
    </row>
    <row r="31" spans="1:8" ht="15.75" customHeight="1" x14ac:dyDescent="0.25">
      <c r="A31" s="39" t="s">
        <v>52</v>
      </c>
      <c r="B31" s="40" t="s">
        <v>86</v>
      </c>
      <c r="C31" s="31">
        <v>146</v>
      </c>
      <c r="D31" s="31">
        <v>75</v>
      </c>
      <c r="E31" s="31">
        <v>117</v>
      </c>
      <c r="F31" s="31">
        <v>105</v>
      </c>
      <c r="G31" s="31">
        <v>59</v>
      </c>
      <c r="H31" s="42">
        <f t="shared" si="0"/>
        <v>2.7131474103585655</v>
      </c>
    </row>
    <row r="32" spans="1:8" ht="15.75" customHeight="1" x14ac:dyDescent="0.25">
      <c r="A32" s="39" t="s">
        <v>53</v>
      </c>
      <c r="B32" s="40" t="s">
        <v>87</v>
      </c>
      <c r="C32" s="31">
        <v>74</v>
      </c>
      <c r="D32" s="31">
        <v>72</v>
      </c>
      <c r="E32" s="31">
        <v>110</v>
      </c>
      <c r="F32" s="31">
        <v>161</v>
      </c>
      <c r="G32" s="31">
        <v>85</v>
      </c>
      <c r="H32" s="42">
        <f t="shared" si="0"/>
        <v>3.2211155378486054</v>
      </c>
    </row>
    <row r="33" spans="1:8" ht="15.75" customHeight="1" x14ac:dyDescent="0.25">
      <c r="A33" s="39" t="s">
        <v>54</v>
      </c>
      <c r="B33" s="40" t="s">
        <v>88</v>
      </c>
      <c r="C33" s="31">
        <v>5</v>
      </c>
      <c r="D33" s="31">
        <v>9</v>
      </c>
      <c r="E33" s="31">
        <v>64</v>
      </c>
      <c r="F33" s="31">
        <v>182</v>
      </c>
      <c r="G33" s="31">
        <v>242</v>
      </c>
      <c r="H33" s="42">
        <f t="shared" si="0"/>
        <v>4.2888446215139444</v>
      </c>
    </row>
    <row r="34" spans="1:8" ht="15.75" customHeight="1" x14ac:dyDescent="0.25">
      <c r="A34" s="39" t="s">
        <v>55</v>
      </c>
      <c r="B34" s="40" t="s">
        <v>89</v>
      </c>
      <c r="C34" s="31">
        <v>49</v>
      </c>
      <c r="D34" s="31">
        <v>51</v>
      </c>
      <c r="E34" s="31">
        <v>156</v>
      </c>
      <c r="F34" s="31">
        <v>154</v>
      </c>
      <c r="G34" s="31">
        <v>92</v>
      </c>
      <c r="H34" s="42">
        <f t="shared" si="0"/>
        <v>3.3764940239043826</v>
      </c>
    </row>
    <row r="35" spans="1:8" ht="15.75" customHeight="1" x14ac:dyDescent="0.25">
      <c r="A35" s="39" t="s">
        <v>56</v>
      </c>
      <c r="B35" s="40" t="s">
        <v>90</v>
      </c>
      <c r="C35" s="31">
        <v>137</v>
      </c>
      <c r="D35" s="31">
        <v>91</v>
      </c>
      <c r="E35" s="31">
        <v>120</v>
      </c>
      <c r="F35" s="31">
        <v>98</v>
      </c>
      <c r="G35" s="31">
        <v>56</v>
      </c>
      <c r="H35" s="42">
        <f t="shared" si="0"/>
        <v>2.691235059760956</v>
      </c>
    </row>
    <row r="36" spans="1:8" ht="15.75" customHeight="1" x14ac:dyDescent="0.25">
      <c r="A36" s="39" t="s">
        <v>57</v>
      </c>
      <c r="B36" s="40" t="s">
        <v>98</v>
      </c>
      <c r="C36" s="31">
        <v>20</v>
      </c>
      <c r="D36" s="31">
        <v>26</v>
      </c>
      <c r="E36" s="31">
        <v>109</v>
      </c>
      <c r="F36" s="31">
        <v>217</v>
      </c>
      <c r="G36" s="31">
        <v>130</v>
      </c>
      <c r="H36" s="42">
        <f t="shared" si="0"/>
        <v>3.8187250996015938</v>
      </c>
    </row>
    <row r="37" spans="1:8" ht="15.75" customHeight="1" x14ac:dyDescent="0.25">
      <c r="A37" s="39" t="s">
        <v>58</v>
      </c>
      <c r="B37" s="40" t="s">
        <v>91</v>
      </c>
      <c r="C37" s="31">
        <v>52</v>
      </c>
      <c r="D37" s="31">
        <v>43</v>
      </c>
      <c r="E37" s="31">
        <v>153</v>
      </c>
      <c r="F37" s="31">
        <v>183</v>
      </c>
      <c r="G37" s="31">
        <v>71</v>
      </c>
      <c r="H37" s="42">
        <f t="shared" si="0"/>
        <v>3.354581673306773</v>
      </c>
    </row>
    <row r="38" spans="1:8" ht="15.75" customHeight="1" x14ac:dyDescent="0.25">
      <c r="A38" s="39" t="s">
        <v>59</v>
      </c>
      <c r="B38" s="40" t="s">
        <v>92</v>
      </c>
      <c r="C38" s="31">
        <v>58</v>
      </c>
      <c r="D38" s="31">
        <v>54</v>
      </c>
      <c r="E38" s="31">
        <v>170</v>
      </c>
      <c r="F38" s="31">
        <v>148</v>
      </c>
      <c r="G38" s="31">
        <v>72</v>
      </c>
      <c r="H38" s="42">
        <f t="shared" si="0"/>
        <v>3.2430278884462149</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23</v>
      </c>
      <c r="D40" s="31">
        <v>35</v>
      </c>
      <c r="E40" s="31">
        <v>149</v>
      </c>
      <c r="F40" s="31">
        <v>208</v>
      </c>
      <c r="G40" s="31">
        <v>87</v>
      </c>
      <c r="H40" s="42">
        <f t="shared" si="0"/>
        <v>3.5996015936254979</v>
      </c>
    </row>
    <row r="41" spans="1:8" ht="15.75" customHeight="1" x14ac:dyDescent="0.25">
      <c r="A41" s="39" t="s">
        <v>61</v>
      </c>
      <c r="B41" s="40" t="s">
        <v>94</v>
      </c>
      <c r="C41" s="31">
        <v>21</v>
      </c>
      <c r="D41" s="31">
        <v>30</v>
      </c>
      <c r="E41" s="31">
        <v>156</v>
      </c>
      <c r="F41" s="31">
        <v>212</v>
      </c>
      <c r="G41" s="31">
        <v>83</v>
      </c>
      <c r="H41" s="42">
        <f t="shared" si="0"/>
        <v>3.6095617529880477</v>
      </c>
    </row>
    <row r="42" spans="1:8" ht="15.75" customHeight="1" x14ac:dyDescent="0.25">
      <c r="A42" s="39" t="s">
        <v>62</v>
      </c>
      <c r="B42" s="40" t="s">
        <v>95</v>
      </c>
      <c r="C42" s="31">
        <v>26</v>
      </c>
      <c r="D42" s="31">
        <v>41</v>
      </c>
      <c r="E42" s="31">
        <v>164</v>
      </c>
      <c r="F42" s="31">
        <v>195</v>
      </c>
      <c r="G42" s="31">
        <v>76</v>
      </c>
      <c r="H42" s="42">
        <f t="shared" si="0"/>
        <v>3.5059760956175299</v>
      </c>
    </row>
    <row r="43" spans="1:8" ht="15.75" customHeight="1" x14ac:dyDescent="0.25">
      <c r="A43" s="39" t="s">
        <v>63</v>
      </c>
      <c r="B43" s="40" t="s">
        <v>96</v>
      </c>
      <c r="C43" s="31">
        <v>26</v>
      </c>
      <c r="D43" s="31">
        <v>45</v>
      </c>
      <c r="E43" s="31">
        <v>108</v>
      </c>
      <c r="F43" s="31">
        <v>226</v>
      </c>
      <c r="G43" s="31">
        <v>97</v>
      </c>
      <c r="H43" s="42">
        <f t="shared" si="0"/>
        <v>3.643426294820717</v>
      </c>
    </row>
    <row r="44" spans="1:8" ht="15.75" customHeight="1" x14ac:dyDescent="0.25">
      <c r="A44" s="39" t="s">
        <v>64</v>
      </c>
      <c r="B44" s="40" t="s">
        <v>97</v>
      </c>
      <c r="C44" s="31">
        <v>20</v>
      </c>
      <c r="D44" s="31">
        <v>30</v>
      </c>
      <c r="E44" s="31">
        <v>121</v>
      </c>
      <c r="F44" s="31">
        <v>208</v>
      </c>
      <c r="G44" s="31">
        <v>123</v>
      </c>
      <c r="H44" s="42">
        <f t="shared" si="0"/>
        <v>3.7649402390438249</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700-000000000000}"/>
    <hyperlink ref="A1:B1" r:id="rId2" location="Dropdown_Menu!A1" display="Back to Dropdown Menu" xr:uid="{00000000-0004-0000-0700-000001000000}"/>
  </hyperlinks>
  <pageMargins left="0.39370078740157483" right="0.35433070866141736" top="0.34" bottom="0.45" header="0.31496062992125984" footer="0.21"/>
  <pageSetup paperSize="9" scale="83" orientation="landscape" r:id="rId3"/>
  <headerFooter>
    <oddFooter>&amp;R&amp;"Arial Narrow,Bold"&amp;KC00000eUniv@ Shoolini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H44"/>
  <sheetViews>
    <sheetView showGridLines="0" zoomScale="90" zoomScaleNormal="90" workbookViewId="0">
      <selection sqref="A1:B1"/>
    </sheetView>
  </sheetViews>
  <sheetFormatPr defaultColWidth="9" defaultRowHeight="13.8" x14ac:dyDescent="0.25"/>
  <cols>
    <col min="1" max="1" width="3.44140625" style="37" customWidth="1"/>
    <col min="2" max="2" width="95.88671875" style="30" customWidth="1"/>
    <col min="3" max="3" width="15.6640625" style="37" bestFit="1" customWidth="1"/>
    <col min="4" max="6" width="9.109375" style="37" customWidth="1"/>
    <col min="7" max="7" width="13.33203125" style="37" bestFit="1" customWidth="1"/>
    <col min="8" max="8" width="10" style="37" customWidth="1"/>
    <col min="9" max="16384" width="9" style="30"/>
  </cols>
  <sheetData>
    <row r="1" spans="1:8" ht="15" thickBot="1" x14ac:dyDescent="0.35">
      <c r="A1" s="99" t="s">
        <v>112</v>
      </c>
      <c r="B1" s="99"/>
    </row>
    <row r="2" spans="1:8" ht="18" x14ac:dyDescent="0.25">
      <c r="A2" s="112" t="s">
        <v>665</v>
      </c>
      <c r="B2" s="113"/>
      <c r="C2" s="113"/>
      <c r="D2" s="113"/>
      <c r="E2" s="113"/>
      <c r="F2" s="113"/>
      <c r="G2" s="113"/>
      <c r="H2" s="114"/>
    </row>
    <row r="3" spans="1:8" s="38" customFormat="1" x14ac:dyDescent="0.3">
      <c r="A3" s="104"/>
      <c r="B3" s="105"/>
      <c r="C3" s="47" t="s">
        <v>99</v>
      </c>
      <c r="D3" s="47" t="s">
        <v>100</v>
      </c>
      <c r="E3" s="47" t="s">
        <v>101</v>
      </c>
      <c r="F3" s="47" t="s">
        <v>102</v>
      </c>
      <c r="G3" s="47" t="s">
        <v>103</v>
      </c>
      <c r="H3" s="115" t="s">
        <v>104</v>
      </c>
    </row>
    <row r="4" spans="1:8" s="38" customFormat="1" x14ac:dyDescent="0.3">
      <c r="A4" s="106"/>
      <c r="B4" s="107" t="s">
        <v>105</v>
      </c>
      <c r="C4" s="49">
        <v>1</v>
      </c>
      <c r="D4" s="49">
        <v>2</v>
      </c>
      <c r="E4" s="49">
        <v>3</v>
      </c>
      <c r="F4" s="49">
        <v>4</v>
      </c>
      <c r="G4" s="49">
        <v>5</v>
      </c>
      <c r="H4" s="115"/>
    </row>
    <row r="5" spans="1:8" ht="15.75" customHeight="1" x14ac:dyDescent="0.25">
      <c r="A5" s="108" t="s">
        <v>106</v>
      </c>
      <c r="B5" s="108"/>
      <c r="C5" s="109"/>
      <c r="D5" s="110"/>
      <c r="E5" s="110"/>
      <c r="F5" s="110"/>
      <c r="G5" s="110"/>
      <c r="H5" s="111"/>
    </row>
    <row r="6" spans="1:8" ht="15.75" customHeight="1" x14ac:dyDescent="0.25">
      <c r="A6" s="39" t="s">
        <v>31</v>
      </c>
      <c r="B6" s="40" t="s">
        <v>65</v>
      </c>
      <c r="C6" s="31">
        <v>3</v>
      </c>
      <c r="D6" s="31">
        <v>4</v>
      </c>
      <c r="E6" s="31">
        <v>15</v>
      </c>
      <c r="F6" s="31">
        <v>22</v>
      </c>
      <c r="G6" s="31">
        <v>29</v>
      </c>
      <c r="H6" s="42">
        <f>((1*C6)+(2*D6)+(3*E6)+(4*F6)+(5*G6))/73</f>
        <v>3.9589041095890409</v>
      </c>
    </row>
    <row r="7" spans="1:8" ht="15.75" customHeight="1" x14ac:dyDescent="0.25">
      <c r="A7" s="39" t="s">
        <v>32</v>
      </c>
      <c r="B7" s="40" t="s">
        <v>66</v>
      </c>
      <c r="C7" s="31">
        <v>1</v>
      </c>
      <c r="D7" s="31">
        <v>4</v>
      </c>
      <c r="E7" s="31">
        <v>17</v>
      </c>
      <c r="F7" s="31">
        <v>28</v>
      </c>
      <c r="G7" s="31">
        <v>23</v>
      </c>
      <c r="H7" s="42">
        <f t="shared" ref="H7:H44" si="0">((1*C7)+(2*D7)+(3*E7)+(4*F7)+(5*G7))/73</f>
        <v>3.9315068493150687</v>
      </c>
    </row>
    <row r="8" spans="1:8" ht="15.75" customHeight="1" x14ac:dyDescent="0.25">
      <c r="A8" s="39" t="s">
        <v>33</v>
      </c>
      <c r="B8" s="40" t="s">
        <v>67</v>
      </c>
      <c r="C8" s="31">
        <v>3</v>
      </c>
      <c r="D8" s="31">
        <v>6</v>
      </c>
      <c r="E8" s="31">
        <v>17</v>
      </c>
      <c r="F8" s="31">
        <v>24</v>
      </c>
      <c r="G8" s="31">
        <v>23</v>
      </c>
      <c r="H8" s="42">
        <f t="shared" si="0"/>
        <v>3.7945205479452055</v>
      </c>
    </row>
    <row r="9" spans="1:8" ht="15.75" customHeight="1" x14ac:dyDescent="0.25">
      <c r="A9" s="39" t="s">
        <v>34</v>
      </c>
      <c r="B9" s="40" t="s">
        <v>68</v>
      </c>
      <c r="C9" s="31">
        <v>4</v>
      </c>
      <c r="D9" s="31">
        <v>10</v>
      </c>
      <c r="E9" s="31">
        <v>23</v>
      </c>
      <c r="F9" s="31">
        <v>25</v>
      </c>
      <c r="G9" s="31">
        <v>11</v>
      </c>
      <c r="H9" s="42">
        <f t="shared" si="0"/>
        <v>3.3972602739726026</v>
      </c>
    </row>
    <row r="10" spans="1:8" ht="15.75" customHeight="1" x14ac:dyDescent="0.25">
      <c r="A10" s="39" t="s">
        <v>35</v>
      </c>
      <c r="B10" s="40" t="s">
        <v>69</v>
      </c>
      <c r="C10" s="31">
        <v>2</v>
      </c>
      <c r="D10" s="31">
        <v>10</v>
      </c>
      <c r="E10" s="31">
        <v>19</v>
      </c>
      <c r="F10" s="31">
        <v>25</v>
      </c>
      <c r="G10" s="31">
        <v>17</v>
      </c>
      <c r="H10" s="42">
        <f t="shared" si="0"/>
        <v>3.6164383561643834</v>
      </c>
    </row>
    <row r="11" spans="1:8" ht="15.75" customHeight="1" x14ac:dyDescent="0.25">
      <c r="A11" s="39" t="s">
        <v>36</v>
      </c>
      <c r="B11" s="40" t="s">
        <v>70</v>
      </c>
      <c r="C11" s="31">
        <v>5</v>
      </c>
      <c r="D11" s="31">
        <v>6</v>
      </c>
      <c r="E11" s="31">
        <v>13</v>
      </c>
      <c r="F11" s="31">
        <v>31</v>
      </c>
      <c r="G11" s="31">
        <v>18</v>
      </c>
      <c r="H11" s="42">
        <f t="shared" si="0"/>
        <v>3.6986301369863015</v>
      </c>
    </row>
    <row r="12" spans="1:8" ht="15.75" customHeight="1" x14ac:dyDescent="0.25">
      <c r="A12" s="39" t="s">
        <v>37</v>
      </c>
      <c r="B12" s="40" t="s">
        <v>71</v>
      </c>
      <c r="C12" s="31">
        <v>8</v>
      </c>
      <c r="D12" s="31">
        <v>14</v>
      </c>
      <c r="E12" s="31">
        <v>13</v>
      </c>
      <c r="F12" s="31">
        <v>24</v>
      </c>
      <c r="G12" s="31">
        <v>14</v>
      </c>
      <c r="H12" s="42">
        <f t="shared" si="0"/>
        <v>3.3013698630136985</v>
      </c>
    </row>
    <row r="13" spans="1:8" ht="15.75" customHeight="1" x14ac:dyDescent="0.25">
      <c r="A13" s="108" t="s">
        <v>107</v>
      </c>
      <c r="B13" s="108"/>
      <c r="C13" s="101"/>
      <c r="D13" s="102"/>
      <c r="E13" s="102"/>
      <c r="F13" s="102"/>
      <c r="G13" s="102"/>
      <c r="H13" s="103"/>
    </row>
    <row r="14" spans="1:8" ht="15.75" customHeight="1" x14ac:dyDescent="0.25">
      <c r="A14" s="39" t="s">
        <v>38</v>
      </c>
      <c r="B14" s="40" t="s">
        <v>72</v>
      </c>
      <c r="C14" s="31">
        <v>4</v>
      </c>
      <c r="D14" s="31">
        <v>1</v>
      </c>
      <c r="E14" s="31">
        <v>19</v>
      </c>
      <c r="F14" s="31">
        <v>28</v>
      </c>
      <c r="G14" s="31">
        <v>21</v>
      </c>
      <c r="H14" s="42">
        <f t="shared" si="0"/>
        <v>3.8356164383561642</v>
      </c>
    </row>
    <row r="15" spans="1:8" ht="15.75" customHeight="1" x14ac:dyDescent="0.25">
      <c r="A15" s="39" t="s">
        <v>39</v>
      </c>
      <c r="B15" s="40" t="s">
        <v>73</v>
      </c>
      <c r="C15" s="31">
        <v>6</v>
      </c>
      <c r="D15" s="31">
        <v>7</v>
      </c>
      <c r="E15" s="31">
        <v>24</v>
      </c>
      <c r="F15" s="31">
        <v>24</v>
      </c>
      <c r="G15" s="31">
        <v>12</v>
      </c>
      <c r="H15" s="42">
        <f t="shared" si="0"/>
        <v>3.3972602739726026</v>
      </c>
    </row>
    <row r="16" spans="1:8" ht="15.75" customHeight="1" x14ac:dyDescent="0.25">
      <c r="A16" s="39" t="s">
        <v>40</v>
      </c>
      <c r="B16" s="40" t="s">
        <v>74</v>
      </c>
      <c r="C16" s="31">
        <v>6</v>
      </c>
      <c r="D16" s="31">
        <v>11</v>
      </c>
      <c r="E16" s="31">
        <v>21</v>
      </c>
      <c r="F16" s="31">
        <v>23</v>
      </c>
      <c r="G16" s="31">
        <v>12</v>
      </c>
      <c r="H16" s="42">
        <f t="shared" si="0"/>
        <v>3.3287671232876712</v>
      </c>
    </row>
    <row r="17" spans="1:8" ht="15.75" customHeight="1" x14ac:dyDescent="0.25">
      <c r="A17" s="39" t="s">
        <v>41</v>
      </c>
      <c r="B17" s="40" t="s">
        <v>75</v>
      </c>
      <c r="C17" s="31">
        <v>9</v>
      </c>
      <c r="D17" s="31">
        <v>9</v>
      </c>
      <c r="E17" s="31">
        <v>18</v>
      </c>
      <c r="F17" s="31">
        <v>27</v>
      </c>
      <c r="G17" s="31">
        <v>10</v>
      </c>
      <c r="H17" s="42">
        <f t="shared" si="0"/>
        <v>3.2739726027397262</v>
      </c>
    </row>
    <row r="18" spans="1:8" ht="15.75" customHeight="1" x14ac:dyDescent="0.25">
      <c r="A18" s="108" t="s">
        <v>108</v>
      </c>
      <c r="B18" s="108"/>
      <c r="C18" s="109"/>
      <c r="D18" s="110"/>
      <c r="E18" s="110"/>
      <c r="F18" s="110"/>
      <c r="G18" s="110"/>
      <c r="H18" s="111"/>
    </row>
    <row r="19" spans="1:8" ht="15.75" customHeight="1" x14ac:dyDescent="0.25">
      <c r="A19" s="39" t="s">
        <v>42</v>
      </c>
      <c r="B19" s="40" t="s">
        <v>76</v>
      </c>
      <c r="C19" s="31">
        <v>8</v>
      </c>
      <c r="D19" s="31">
        <v>3</v>
      </c>
      <c r="E19" s="31">
        <v>18</v>
      </c>
      <c r="F19" s="31">
        <v>31</v>
      </c>
      <c r="G19" s="31">
        <v>13</v>
      </c>
      <c r="H19" s="42">
        <f t="shared" si="0"/>
        <v>3.5205479452054793</v>
      </c>
    </row>
    <row r="20" spans="1:8" ht="15.75" customHeight="1" x14ac:dyDescent="0.25">
      <c r="A20" s="39" t="s">
        <v>43</v>
      </c>
      <c r="B20" s="40" t="s">
        <v>77</v>
      </c>
      <c r="C20" s="31">
        <v>9</v>
      </c>
      <c r="D20" s="31">
        <v>6</v>
      </c>
      <c r="E20" s="31">
        <v>18</v>
      </c>
      <c r="F20" s="31">
        <v>29</v>
      </c>
      <c r="G20" s="31">
        <v>11</v>
      </c>
      <c r="H20" s="42">
        <f t="shared" si="0"/>
        <v>3.3698630136986303</v>
      </c>
    </row>
    <row r="21" spans="1:8" ht="15.75" customHeight="1" x14ac:dyDescent="0.25">
      <c r="A21" s="39" t="s">
        <v>44</v>
      </c>
      <c r="B21" s="40" t="s">
        <v>78</v>
      </c>
      <c r="C21" s="31">
        <v>8</v>
      </c>
      <c r="D21" s="31">
        <v>5</v>
      </c>
      <c r="E21" s="31">
        <v>12</v>
      </c>
      <c r="F21" s="31">
        <v>26</v>
      </c>
      <c r="G21" s="31">
        <v>22</v>
      </c>
      <c r="H21" s="42">
        <f t="shared" si="0"/>
        <v>3.6712328767123288</v>
      </c>
    </row>
    <row r="22" spans="1:8" ht="15.75" customHeight="1" x14ac:dyDescent="0.25">
      <c r="A22" s="39" t="s">
        <v>45</v>
      </c>
      <c r="B22" s="40" t="s">
        <v>79</v>
      </c>
      <c r="C22" s="31">
        <v>8</v>
      </c>
      <c r="D22" s="31">
        <v>6</v>
      </c>
      <c r="E22" s="31">
        <v>14</v>
      </c>
      <c r="F22" s="31">
        <v>31</v>
      </c>
      <c r="G22" s="31">
        <v>14</v>
      </c>
      <c r="H22" s="42">
        <f t="shared" si="0"/>
        <v>3.506849315068493</v>
      </c>
    </row>
    <row r="23" spans="1:8" ht="15.75" customHeight="1" x14ac:dyDescent="0.25">
      <c r="A23" s="108" t="s">
        <v>109</v>
      </c>
      <c r="B23" s="108"/>
      <c r="C23" s="109"/>
      <c r="D23" s="110"/>
      <c r="E23" s="110"/>
      <c r="F23" s="110"/>
      <c r="G23" s="110"/>
      <c r="H23" s="111">
        <f t="shared" ref="H23:H39" si="1">((1*C23)+(2*D23)+(3*E23)+(4*F23)+(5*G23))/48</f>
        <v>0</v>
      </c>
    </row>
    <row r="24" spans="1:8" ht="15.75" customHeight="1" x14ac:dyDescent="0.25">
      <c r="A24" s="39" t="s">
        <v>46</v>
      </c>
      <c r="B24" s="40" t="s">
        <v>80</v>
      </c>
      <c r="C24" s="31">
        <v>7</v>
      </c>
      <c r="D24" s="31">
        <v>8</v>
      </c>
      <c r="E24" s="31">
        <v>10</v>
      </c>
      <c r="F24" s="31">
        <v>31</v>
      </c>
      <c r="G24" s="31">
        <v>17</v>
      </c>
      <c r="H24" s="42">
        <f t="shared" si="0"/>
        <v>3.5890410958904111</v>
      </c>
    </row>
    <row r="25" spans="1:8" ht="15.75" customHeight="1" x14ac:dyDescent="0.25">
      <c r="A25" s="39" t="s">
        <v>47</v>
      </c>
      <c r="B25" s="40" t="s">
        <v>81</v>
      </c>
      <c r="C25" s="31">
        <v>8</v>
      </c>
      <c r="D25" s="31">
        <v>6</v>
      </c>
      <c r="E25" s="31">
        <v>13</v>
      </c>
      <c r="F25" s="31">
        <v>31</v>
      </c>
      <c r="G25" s="31">
        <v>15</v>
      </c>
      <c r="H25" s="42">
        <f t="shared" si="0"/>
        <v>3.5342465753424657</v>
      </c>
    </row>
    <row r="26" spans="1:8" ht="15.75" customHeight="1" x14ac:dyDescent="0.25">
      <c r="A26" s="39" t="s">
        <v>48</v>
      </c>
      <c r="B26" s="40" t="s">
        <v>82</v>
      </c>
      <c r="C26" s="31">
        <v>14</v>
      </c>
      <c r="D26" s="31">
        <v>13</v>
      </c>
      <c r="E26" s="31">
        <v>17</v>
      </c>
      <c r="F26" s="31">
        <v>19</v>
      </c>
      <c r="G26" s="31">
        <v>10</v>
      </c>
      <c r="H26" s="42">
        <f t="shared" si="0"/>
        <v>2.9726027397260273</v>
      </c>
    </row>
    <row r="27" spans="1:8" ht="15.75" customHeight="1" x14ac:dyDescent="0.25">
      <c r="A27" s="39" t="s">
        <v>49</v>
      </c>
      <c r="B27" s="40" t="s">
        <v>83</v>
      </c>
      <c r="C27" s="31">
        <v>10</v>
      </c>
      <c r="D27" s="31">
        <v>9</v>
      </c>
      <c r="E27" s="31">
        <v>31</v>
      </c>
      <c r="F27" s="31">
        <v>14</v>
      </c>
      <c r="G27" s="31">
        <v>9</v>
      </c>
      <c r="H27" s="42">
        <f t="shared" si="0"/>
        <v>3.0410958904109591</v>
      </c>
    </row>
    <row r="28" spans="1:8" ht="15.75" customHeight="1" x14ac:dyDescent="0.25">
      <c r="A28" s="39" t="s">
        <v>50</v>
      </c>
      <c r="B28" s="40" t="s">
        <v>84</v>
      </c>
      <c r="C28" s="31">
        <v>8</v>
      </c>
      <c r="D28" s="31">
        <v>4</v>
      </c>
      <c r="E28" s="31">
        <v>23</v>
      </c>
      <c r="F28" s="31">
        <v>23</v>
      </c>
      <c r="G28" s="31">
        <v>15</v>
      </c>
      <c r="H28" s="42">
        <f t="shared" si="0"/>
        <v>3.452054794520548</v>
      </c>
    </row>
    <row r="29" spans="1:8" ht="15.75" customHeight="1" x14ac:dyDescent="0.25">
      <c r="A29" s="108" t="s">
        <v>110</v>
      </c>
      <c r="B29" s="108"/>
      <c r="C29" s="109"/>
      <c r="D29" s="110"/>
      <c r="E29" s="110"/>
      <c r="F29" s="110"/>
      <c r="G29" s="110"/>
      <c r="H29" s="111">
        <f t="shared" si="1"/>
        <v>0</v>
      </c>
    </row>
    <row r="30" spans="1:8" ht="15.75" customHeight="1" x14ac:dyDescent="0.25">
      <c r="A30" s="39" t="s">
        <v>51</v>
      </c>
      <c r="B30" s="40" t="s">
        <v>85</v>
      </c>
      <c r="C30" s="31">
        <v>3</v>
      </c>
      <c r="D30" s="31">
        <v>2</v>
      </c>
      <c r="E30" s="31">
        <v>6</v>
      </c>
      <c r="F30" s="31">
        <v>34</v>
      </c>
      <c r="G30" s="31">
        <v>28</v>
      </c>
      <c r="H30" s="42">
        <f t="shared" si="0"/>
        <v>4.1232876712328768</v>
      </c>
    </row>
    <row r="31" spans="1:8" ht="15.75" customHeight="1" x14ac:dyDescent="0.25">
      <c r="A31" s="39" t="s">
        <v>52</v>
      </c>
      <c r="B31" s="40" t="s">
        <v>86</v>
      </c>
      <c r="C31" s="31">
        <v>21</v>
      </c>
      <c r="D31" s="31">
        <v>8</v>
      </c>
      <c r="E31" s="31">
        <v>18</v>
      </c>
      <c r="F31" s="31">
        <v>14</v>
      </c>
      <c r="G31" s="31">
        <v>12</v>
      </c>
      <c r="H31" s="42">
        <f t="shared" si="0"/>
        <v>2.8356164383561642</v>
      </c>
    </row>
    <row r="32" spans="1:8" ht="15.75" customHeight="1" x14ac:dyDescent="0.25">
      <c r="A32" s="39" t="s">
        <v>53</v>
      </c>
      <c r="B32" s="40" t="s">
        <v>87</v>
      </c>
      <c r="C32" s="31">
        <v>11</v>
      </c>
      <c r="D32" s="31">
        <v>13</v>
      </c>
      <c r="E32" s="31">
        <v>19</v>
      </c>
      <c r="F32" s="31">
        <v>23</v>
      </c>
      <c r="G32" s="31">
        <v>7</v>
      </c>
      <c r="H32" s="42">
        <f t="shared" si="0"/>
        <v>3.0273972602739727</v>
      </c>
    </row>
    <row r="33" spans="1:8" ht="15.75" customHeight="1" x14ac:dyDescent="0.25">
      <c r="A33" s="39" t="s">
        <v>54</v>
      </c>
      <c r="B33" s="40" t="s">
        <v>88</v>
      </c>
      <c r="C33" s="31">
        <v>0</v>
      </c>
      <c r="D33" s="31">
        <v>0</v>
      </c>
      <c r="E33" s="31">
        <v>7</v>
      </c>
      <c r="F33" s="31">
        <v>33</v>
      </c>
      <c r="G33" s="31">
        <v>33</v>
      </c>
      <c r="H33" s="42">
        <f t="shared" si="0"/>
        <v>4.3561643835616435</v>
      </c>
    </row>
    <row r="34" spans="1:8" ht="15.75" customHeight="1" x14ac:dyDescent="0.25">
      <c r="A34" s="39" t="s">
        <v>55</v>
      </c>
      <c r="B34" s="40" t="s">
        <v>89</v>
      </c>
      <c r="C34" s="31">
        <v>7</v>
      </c>
      <c r="D34" s="31">
        <v>8</v>
      </c>
      <c r="E34" s="31">
        <v>23</v>
      </c>
      <c r="F34" s="31">
        <v>22</v>
      </c>
      <c r="G34" s="31">
        <v>13</v>
      </c>
      <c r="H34" s="42">
        <f t="shared" si="0"/>
        <v>3.3561643835616439</v>
      </c>
    </row>
    <row r="35" spans="1:8" ht="15.75" customHeight="1" x14ac:dyDescent="0.25">
      <c r="A35" s="39" t="s">
        <v>56</v>
      </c>
      <c r="B35" s="40" t="s">
        <v>90</v>
      </c>
      <c r="C35" s="31">
        <v>27</v>
      </c>
      <c r="D35" s="31">
        <v>17</v>
      </c>
      <c r="E35" s="31">
        <v>10</v>
      </c>
      <c r="F35" s="31">
        <v>11</v>
      </c>
      <c r="G35" s="31">
        <v>8</v>
      </c>
      <c r="H35" s="42">
        <f t="shared" si="0"/>
        <v>2.3972602739726026</v>
      </c>
    </row>
    <row r="36" spans="1:8" ht="15.75" customHeight="1" x14ac:dyDescent="0.25">
      <c r="A36" s="39" t="s">
        <v>57</v>
      </c>
      <c r="B36" s="40" t="s">
        <v>98</v>
      </c>
      <c r="C36" s="31">
        <v>3</v>
      </c>
      <c r="D36" s="31">
        <v>4</v>
      </c>
      <c r="E36" s="31">
        <v>13</v>
      </c>
      <c r="F36" s="31">
        <v>35</v>
      </c>
      <c r="G36" s="31">
        <v>18</v>
      </c>
      <c r="H36" s="42">
        <f t="shared" si="0"/>
        <v>3.8356164383561642</v>
      </c>
    </row>
    <row r="37" spans="1:8" ht="15.75" customHeight="1" x14ac:dyDescent="0.25">
      <c r="A37" s="39" t="s">
        <v>58</v>
      </c>
      <c r="B37" s="40" t="s">
        <v>91</v>
      </c>
      <c r="C37" s="31">
        <v>7</v>
      </c>
      <c r="D37" s="31">
        <v>9</v>
      </c>
      <c r="E37" s="31">
        <v>22</v>
      </c>
      <c r="F37" s="31">
        <v>26</v>
      </c>
      <c r="G37" s="31">
        <v>9</v>
      </c>
      <c r="H37" s="42">
        <f t="shared" si="0"/>
        <v>3.2876712328767121</v>
      </c>
    </row>
    <row r="38" spans="1:8" ht="15.75" customHeight="1" x14ac:dyDescent="0.25">
      <c r="A38" s="39" t="s">
        <v>59</v>
      </c>
      <c r="B38" s="40" t="s">
        <v>92</v>
      </c>
      <c r="C38" s="31">
        <v>12</v>
      </c>
      <c r="D38" s="31">
        <v>5</v>
      </c>
      <c r="E38" s="31">
        <v>26</v>
      </c>
      <c r="F38" s="31">
        <v>22</v>
      </c>
      <c r="G38" s="31">
        <v>8</v>
      </c>
      <c r="H38" s="42">
        <f t="shared" si="0"/>
        <v>3.1232876712328768</v>
      </c>
    </row>
    <row r="39" spans="1:8" ht="15.75" customHeight="1" x14ac:dyDescent="0.25">
      <c r="A39" s="108" t="s">
        <v>111</v>
      </c>
      <c r="B39" s="108"/>
      <c r="C39" s="109"/>
      <c r="D39" s="110"/>
      <c r="E39" s="110"/>
      <c r="F39" s="110"/>
      <c r="G39" s="110"/>
      <c r="H39" s="111">
        <f t="shared" si="1"/>
        <v>0</v>
      </c>
    </row>
    <row r="40" spans="1:8" ht="15.75" customHeight="1" x14ac:dyDescent="0.25">
      <c r="A40" s="39" t="s">
        <v>60</v>
      </c>
      <c r="B40" s="40" t="s">
        <v>93</v>
      </c>
      <c r="C40" s="31">
        <v>2</v>
      </c>
      <c r="D40" s="31">
        <v>3</v>
      </c>
      <c r="E40" s="31">
        <v>24</v>
      </c>
      <c r="F40" s="31">
        <v>35</v>
      </c>
      <c r="G40" s="31">
        <v>9</v>
      </c>
      <c r="H40" s="42">
        <f t="shared" si="0"/>
        <v>3.6301369863013697</v>
      </c>
    </row>
    <row r="41" spans="1:8" ht="15.75" customHeight="1" x14ac:dyDescent="0.25">
      <c r="A41" s="39" t="s">
        <v>61</v>
      </c>
      <c r="B41" s="40" t="s">
        <v>94</v>
      </c>
      <c r="C41" s="31">
        <v>2</v>
      </c>
      <c r="D41" s="31">
        <v>4</v>
      </c>
      <c r="E41" s="31">
        <v>22</v>
      </c>
      <c r="F41" s="31">
        <v>36</v>
      </c>
      <c r="G41" s="31">
        <v>9</v>
      </c>
      <c r="H41" s="42">
        <f t="shared" si="0"/>
        <v>3.6301369863013697</v>
      </c>
    </row>
    <row r="42" spans="1:8" ht="15.75" customHeight="1" x14ac:dyDescent="0.25">
      <c r="A42" s="39" t="s">
        <v>62</v>
      </c>
      <c r="B42" s="40" t="s">
        <v>95</v>
      </c>
      <c r="C42" s="31">
        <v>3</v>
      </c>
      <c r="D42" s="31">
        <v>6</v>
      </c>
      <c r="E42" s="31">
        <v>27</v>
      </c>
      <c r="F42" s="31">
        <v>28</v>
      </c>
      <c r="G42" s="31">
        <v>9</v>
      </c>
      <c r="H42" s="42">
        <f t="shared" si="0"/>
        <v>3.4657534246575343</v>
      </c>
    </row>
    <row r="43" spans="1:8" ht="15.75" customHeight="1" x14ac:dyDescent="0.25">
      <c r="A43" s="39" t="s">
        <v>63</v>
      </c>
      <c r="B43" s="40" t="s">
        <v>96</v>
      </c>
      <c r="C43" s="31">
        <v>4</v>
      </c>
      <c r="D43" s="31">
        <v>9</v>
      </c>
      <c r="E43" s="31">
        <v>16</v>
      </c>
      <c r="F43" s="31">
        <v>30</v>
      </c>
      <c r="G43" s="31">
        <v>14</v>
      </c>
      <c r="H43" s="42">
        <f t="shared" si="0"/>
        <v>3.5616438356164384</v>
      </c>
    </row>
    <row r="44" spans="1:8" ht="15.75" customHeight="1" x14ac:dyDescent="0.25">
      <c r="A44" s="39" t="s">
        <v>64</v>
      </c>
      <c r="B44" s="40" t="s">
        <v>97</v>
      </c>
      <c r="C44" s="31">
        <v>4</v>
      </c>
      <c r="D44" s="31">
        <v>6</v>
      </c>
      <c r="E44" s="31">
        <v>17</v>
      </c>
      <c r="F44" s="31">
        <v>30</v>
      </c>
      <c r="G44" s="31">
        <v>16</v>
      </c>
      <c r="H44" s="42">
        <f t="shared" si="0"/>
        <v>3.6575342465753424</v>
      </c>
    </row>
  </sheetData>
  <mergeCells count="17">
    <mergeCell ref="A1:B1"/>
    <mergeCell ref="A2:H2"/>
    <mergeCell ref="H3:H4"/>
    <mergeCell ref="A5:B5"/>
    <mergeCell ref="C5:H5"/>
    <mergeCell ref="A13:B13"/>
    <mergeCell ref="C13:H13"/>
    <mergeCell ref="A3:B3"/>
    <mergeCell ref="A4:B4"/>
    <mergeCell ref="A39:B39"/>
    <mergeCell ref="C39:H39"/>
    <mergeCell ref="A18:B18"/>
    <mergeCell ref="C18:H18"/>
    <mergeCell ref="A23:B23"/>
    <mergeCell ref="C23:H23"/>
    <mergeCell ref="A29:B29"/>
    <mergeCell ref="C29:H29"/>
  </mergeCells>
  <hyperlinks>
    <hyperlink ref="A1" r:id="rId1" location="Dropdown_Menu!A1" xr:uid="{00000000-0004-0000-0800-000000000000}"/>
    <hyperlink ref="A1:B1" r:id="rId2" location="Dropdown_Menu!A1" display="Back to Dropdown Menu" xr:uid="{00000000-0004-0000-0800-000001000000}"/>
  </hyperlinks>
  <pageMargins left="0.39370078740157483" right="0.35433070866141736" top="0.42" bottom="0.39" header="0.31496062992125984" footer="0.18"/>
  <pageSetup paperSize="9" scale="83" orientation="landscape" r:id="rId3"/>
  <headerFooter>
    <oddFooter>&amp;R&amp;"Arial Narrow,Bold"&amp;KC00000eUniv@ Shoolini University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336</vt:i4>
      </vt:variant>
    </vt:vector>
  </HeadingPairs>
  <TitlesOfParts>
    <vt:vector size="367" baseType="lpstr">
      <vt:lpstr>Master_File</vt:lpstr>
      <vt:lpstr>Dropdown_Menu</vt:lpstr>
      <vt:lpstr>Feedback Questions</vt:lpstr>
      <vt:lpstr>Comments</vt:lpstr>
      <vt:lpstr>Manthan_Overall</vt:lpstr>
      <vt:lpstr>Ranked Consolidated</vt:lpstr>
      <vt:lpstr>Himachali</vt:lpstr>
      <vt:lpstr>Non_Himachali</vt:lpstr>
      <vt:lpstr>Metro</vt:lpstr>
      <vt:lpstr>City</vt:lpstr>
      <vt:lpstr>Town</vt:lpstr>
      <vt:lpstr>Village</vt:lpstr>
      <vt:lpstr>English_Medium_School  </vt:lpstr>
      <vt:lpstr>Hindi_Medium_School</vt:lpstr>
      <vt:lpstr>Government_Job</vt:lpstr>
      <vt:lpstr>Private_Job</vt:lpstr>
      <vt:lpstr>Agriculture</vt:lpstr>
      <vt:lpstr>Business</vt:lpstr>
      <vt:lpstr>B.Com</vt:lpstr>
      <vt:lpstr>BBA</vt:lpstr>
      <vt:lpstr>B.Pharmacy</vt:lpstr>
      <vt:lpstr>BAJMC</vt:lpstr>
      <vt:lpstr>BA_ENG</vt:lpstr>
      <vt:lpstr>Law</vt:lpstr>
      <vt:lpstr>B.Sc</vt:lpstr>
      <vt:lpstr>B.Tech_Biotechnology</vt:lpstr>
      <vt:lpstr>B.Tech_Engineering</vt:lpstr>
      <vt:lpstr>MBA</vt:lpstr>
      <vt:lpstr>M.Sc</vt:lpstr>
      <vt:lpstr>M.Pharmacy</vt:lpstr>
      <vt:lpstr>MPhilPhD</vt:lpstr>
      <vt:lpstr>B.Com!Agriculture</vt:lpstr>
      <vt:lpstr>B.Pharmacy!Agriculture</vt:lpstr>
      <vt:lpstr>B.Sc!Agriculture</vt:lpstr>
      <vt:lpstr>B.Tech_Biotechnology!Agriculture</vt:lpstr>
      <vt:lpstr>B.Tech_Engineering!Agriculture</vt:lpstr>
      <vt:lpstr>BA_ENG!Agriculture</vt:lpstr>
      <vt:lpstr>BAJMC!Agriculture</vt:lpstr>
      <vt:lpstr>BBA!Agriculture</vt:lpstr>
      <vt:lpstr>Business!Agriculture</vt:lpstr>
      <vt:lpstr>Law!Agriculture</vt:lpstr>
      <vt:lpstr>M.Pharmacy!Agriculture</vt:lpstr>
      <vt:lpstr>M.Sc!Agriculture</vt:lpstr>
      <vt:lpstr>MBA!Agriculture</vt:lpstr>
      <vt:lpstr>MPhilPhD!Agriculture</vt:lpstr>
      <vt:lpstr>Agriculture</vt:lpstr>
      <vt:lpstr>B.Pharmacy!B.Com</vt:lpstr>
      <vt:lpstr>B.Sc!B.Com</vt:lpstr>
      <vt:lpstr>B.Tech_Biotechnology!B.Com</vt:lpstr>
      <vt:lpstr>B.Tech_Engineering!B.Com</vt:lpstr>
      <vt:lpstr>BA_ENG!B.Com</vt:lpstr>
      <vt:lpstr>BAJMC!B.Com</vt:lpstr>
      <vt:lpstr>BBA!B.Com</vt:lpstr>
      <vt:lpstr>Law!B.Com</vt:lpstr>
      <vt:lpstr>M.Pharmacy!B.Com</vt:lpstr>
      <vt:lpstr>M.Sc!B.Com</vt:lpstr>
      <vt:lpstr>MBA!B.Com</vt:lpstr>
      <vt:lpstr>MPhilPhD!B.Com</vt:lpstr>
      <vt:lpstr>B.Com</vt:lpstr>
      <vt:lpstr>B.Sc!B.Pharmacy</vt:lpstr>
      <vt:lpstr>B.Tech_Biotechnology!B.Pharmacy</vt:lpstr>
      <vt:lpstr>B.Tech_Engineering!B.Pharmacy</vt:lpstr>
      <vt:lpstr>BA_ENG!B.Pharmacy</vt:lpstr>
      <vt:lpstr>BAJMC!B.Pharmacy</vt:lpstr>
      <vt:lpstr>Law!B.Pharmacy</vt:lpstr>
      <vt:lpstr>M.Pharmacy!B.Pharmacy</vt:lpstr>
      <vt:lpstr>M.Sc!B.Pharmacy</vt:lpstr>
      <vt:lpstr>MBA!B.Pharmacy</vt:lpstr>
      <vt:lpstr>MPhilPhD!B.Pharmacy</vt:lpstr>
      <vt:lpstr>B.Pharmacy</vt:lpstr>
      <vt:lpstr>B.Tech_Biotechnology!B.Sc</vt:lpstr>
      <vt:lpstr>B.Tech_Engineering!B.Sc</vt:lpstr>
      <vt:lpstr>BA_ENG!B.Sc</vt:lpstr>
      <vt:lpstr>BAJMC!B.Sc</vt:lpstr>
      <vt:lpstr>Law!B.Sc</vt:lpstr>
      <vt:lpstr>M.Pharmacy!B.Sc</vt:lpstr>
      <vt:lpstr>M.Sc!B.Sc</vt:lpstr>
      <vt:lpstr>MBA!B.Sc</vt:lpstr>
      <vt:lpstr>MPhilPhD!B.Sc</vt:lpstr>
      <vt:lpstr>B.Sc</vt:lpstr>
      <vt:lpstr>B.Tech_Engineering!B.Tech_Biotechnology</vt:lpstr>
      <vt:lpstr>BA_ENG!B.Tech_Biotechnology</vt:lpstr>
      <vt:lpstr>BAJMC!B.Tech_Biotechnology</vt:lpstr>
      <vt:lpstr>Law!B.Tech_Biotechnology</vt:lpstr>
      <vt:lpstr>M.Pharmacy!B.Tech_Biotechnology</vt:lpstr>
      <vt:lpstr>M.Sc!B.Tech_Biotechnology</vt:lpstr>
      <vt:lpstr>MBA!B.Tech_Biotechnology</vt:lpstr>
      <vt:lpstr>MPhilPhD!B.Tech_Biotechnology</vt:lpstr>
      <vt:lpstr>B.Tech_Biotechnology</vt:lpstr>
      <vt:lpstr>B.Tech_Engineering</vt:lpstr>
      <vt:lpstr>B.Pharmacy!BBA</vt:lpstr>
      <vt:lpstr>B.Sc!BBA</vt:lpstr>
      <vt:lpstr>B.Tech_Biotechnology!BBA</vt:lpstr>
      <vt:lpstr>B.Tech_Engineering!BBA</vt:lpstr>
      <vt:lpstr>BA_ENG!BBA</vt:lpstr>
      <vt:lpstr>BAJMC!BBA</vt:lpstr>
      <vt:lpstr>Law!BBA</vt:lpstr>
      <vt:lpstr>M.Pharmacy!BBA</vt:lpstr>
      <vt:lpstr>M.Sc!BBA</vt:lpstr>
      <vt:lpstr>MBA!BBA</vt:lpstr>
      <vt:lpstr>MPhilPhD!BBA</vt:lpstr>
      <vt:lpstr>BBA</vt:lpstr>
      <vt:lpstr>Belongs_to</vt:lpstr>
      <vt:lpstr>Master_File!Branch</vt:lpstr>
      <vt:lpstr>Branch</vt:lpstr>
      <vt:lpstr>BranchNew</vt:lpstr>
      <vt:lpstr>B.Com!Business</vt:lpstr>
      <vt:lpstr>B.Pharmacy!Business</vt:lpstr>
      <vt:lpstr>B.Sc!Business</vt:lpstr>
      <vt:lpstr>B.Tech_Biotechnology!Business</vt:lpstr>
      <vt:lpstr>B.Tech_Engineering!Business</vt:lpstr>
      <vt:lpstr>BA_ENG!Business</vt:lpstr>
      <vt:lpstr>BAJMC!Business</vt:lpstr>
      <vt:lpstr>BBA!Business</vt:lpstr>
      <vt:lpstr>Law!Business</vt:lpstr>
      <vt:lpstr>M.Pharmacy!Business</vt:lpstr>
      <vt:lpstr>M.Sc!Business</vt:lpstr>
      <vt:lpstr>MBA!Business</vt:lpstr>
      <vt:lpstr>MPhilPhD!Business</vt:lpstr>
      <vt:lpstr>Business</vt:lpstr>
      <vt:lpstr>Agriculture!City</vt:lpstr>
      <vt:lpstr>B.Com!City</vt:lpstr>
      <vt:lpstr>B.Pharmacy!City</vt:lpstr>
      <vt:lpstr>B.Sc!City</vt:lpstr>
      <vt:lpstr>B.Tech_Biotechnology!City</vt:lpstr>
      <vt:lpstr>B.Tech_Engineering!City</vt:lpstr>
      <vt:lpstr>BA_ENG!City</vt:lpstr>
      <vt:lpstr>BAJMC!City</vt:lpstr>
      <vt:lpstr>BBA!City</vt:lpstr>
      <vt:lpstr>Business!City</vt:lpstr>
      <vt:lpstr>'English_Medium_School  '!City</vt:lpstr>
      <vt:lpstr>Government_Job!City</vt:lpstr>
      <vt:lpstr>Hindi_Medium_School!City</vt:lpstr>
      <vt:lpstr>Law!City</vt:lpstr>
      <vt:lpstr>M.Pharmacy!City</vt:lpstr>
      <vt:lpstr>M.Sc!City</vt:lpstr>
      <vt:lpstr>MBA!City</vt:lpstr>
      <vt:lpstr>MPhilPhD!City</vt:lpstr>
      <vt:lpstr>Private_Job!City</vt:lpstr>
      <vt:lpstr>Town!City</vt:lpstr>
      <vt:lpstr>Village!City</vt:lpstr>
      <vt:lpstr>City</vt:lpstr>
      <vt:lpstr>Domicile</vt:lpstr>
      <vt:lpstr>Agriculture!English_Medium_School</vt:lpstr>
      <vt:lpstr>B.Com!English_Medium_School</vt:lpstr>
      <vt:lpstr>B.Pharmacy!English_Medium_School</vt:lpstr>
      <vt:lpstr>B.Sc!English_Medium_School</vt:lpstr>
      <vt:lpstr>B.Tech_Biotechnology!English_Medium_School</vt:lpstr>
      <vt:lpstr>B.Tech_Engineering!English_Medium_School</vt:lpstr>
      <vt:lpstr>BA_ENG!English_Medium_School</vt:lpstr>
      <vt:lpstr>BAJMC!English_Medium_School</vt:lpstr>
      <vt:lpstr>BBA!English_Medium_School</vt:lpstr>
      <vt:lpstr>Business!English_Medium_School</vt:lpstr>
      <vt:lpstr>Government_Job!English_Medium_School</vt:lpstr>
      <vt:lpstr>Hindi_Medium_School!English_Medium_School</vt:lpstr>
      <vt:lpstr>Law!English_Medium_School</vt:lpstr>
      <vt:lpstr>M.Pharmacy!English_Medium_School</vt:lpstr>
      <vt:lpstr>M.Sc!English_Medium_School</vt:lpstr>
      <vt:lpstr>MBA!English_Medium_School</vt:lpstr>
      <vt:lpstr>MPhilPhD!English_Medium_School</vt:lpstr>
      <vt:lpstr>Private_Job!English_Medium_School</vt:lpstr>
      <vt:lpstr>English_Medium_School</vt:lpstr>
      <vt:lpstr>Agriculture!Government_Job</vt:lpstr>
      <vt:lpstr>B.Com!Government_Job</vt:lpstr>
      <vt:lpstr>B.Pharmacy!Government_Job</vt:lpstr>
      <vt:lpstr>B.Sc!Government_Job</vt:lpstr>
      <vt:lpstr>B.Tech_Biotechnology!Government_Job</vt:lpstr>
      <vt:lpstr>B.Tech_Engineering!Government_Job</vt:lpstr>
      <vt:lpstr>BA_ENG!Government_Job</vt:lpstr>
      <vt:lpstr>BAJMC!Government_Job</vt:lpstr>
      <vt:lpstr>BBA!Government_Job</vt:lpstr>
      <vt:lpstr>Business!Government_Job</vt:lpstr>
      <vt:lpstr>Law!Government_Job</vt:lpstr>
      <vt:lpstr>M.Pharmacy!Government_Job</vt:lpstr>
      <vt:lpstr>M.Sc!Government_Job</vt:lpstr>
      <vt:lpstr>MBA!Government_Job</vt:lpstr>
      <vt:lpstr>MPhilPhD!Government_Job</vt:lpstr>
      <vt:lpstr>Private_Job!Government_Job</vt:lpstr>
      <vt:lpstr>Government_Job</vt:lpstr>
      <vt:lpstr>Agriculture!Himachali</vt:lpstr>
      <vt:lpstr>B.Com!Himachali</vt:lpstr>
      <vt:lpstr>B.Pharmacy!Himachali</vt:lpstr>
      <vt:lpstr>B.Sc!Himachali</vt:lpstr>
      <vt:lpstr>B.Tech_Biotechnology!Himachali</vt:lpstr>
      <vt:lpstr>B.Tech_Engineering!Himachali</vt:lpstr>
      <vt:lpstr>BA_ENG!Himachali</vt:lpstr>
      <vt:lpstr>BAJMC!Himachali</vt:lpstr>
      <vt:lpstr>BBA!Himachali</vt:lpstr>
      <vt:lpstr>Business!Himachali</vt:lpstr>
      <vt:lpstr>City!Himachali</vt:lpstr>
      <vt:lpstr>'English_Medium_School  '!Himachali</vt:lpstr>
      <vt:lpstr>'Feedback Questions'!Himachali</vt:lpstr>
      <vt:lpstr>Government_Job!Himachali</vt:lpstr>
      <vt:lpstr>Hindi_Medium_School!Himachali</vt:lpstr>
      <vt:lpstr>Law!Himachali</vt:lpstr>
      <vt:lpstr>M.Pharmacy!Himachali</vt:lpstr>
      <vt:lpstr>M.Sc!Himachali</vt:lpstr>
      <vt:lpstr>MBA!Himachali</vt:lpstr>
      <vt:lpstr>Metro!Himachali</vt:lpstr>
      <vt:lpstr>MPhilPhD!Himachali</vt:lpstr>
      <vt:lpstr>Non_Himachali!Himachali</vt:lpstr>
      <vt:lpstr>Private_Job!Himachali</vt:lpstr>
      <vt:lpstr>Town!Himachali</vt:lpstr>
      <vt:lpstr>Village!Himachali</vt:lpstr>
      <vt:lpstr>Himachali</vt:lpstr>
      <vt:lpstr>Agriculture!Hindi_Medium_School</vt:lpstr>
      <vt:lpstr>B.Com!Hindi_Medium_School</vt:lpstr>
      <vt:lpstr>B.Pharmacy!Hindi_Medium_School</vt:lpstr>
      <vt:lpstr>B.Sc!Hindi_Medium_School</vt:lpstr>
      <vt:lpstr>B.Tech_Biotechnology!Hindi_Medium_School</vt:lpstr>
      <vt:lpstr>B.Tech_Engineering!Hindi_Medium_School</vt:lpstr>
      <vt:lpstr>BA_ENG!Hindi_Medium_School</vt:lpstr>
      <vt:lpstr>BAJMC!Hindi_Medium_School</vt:lpstr>
      <vt:lpstr>BBA!Hindi_Medium_School</vt:lpstr>
      <vt:lpstr>Business!Hindi_Medium_School</vt:lpstr>
      <vt:lpstr>Government_Job!Hindi_Medium_School</vt:lpstr>
      <vt:lpstr>Law!Hindi_Medium_School</vt:lpstr>
      <vt:lpstr>M.Pharmacy!Hindi_Medium_School</vt:lpstr>
      <vt:lpstr>M.Sc!Hindi_Medium_School</vt:lpstr>
      <vt:lpstr>MBA!Hindi_Medium_School</vt:lpstr>
      <vt:lpstr>MPhilPhD!Hindi_Medium_School</vt:lpstr>
      <vt:lpstr>Private_Job!Hindi_Medium_School</vt:lpstr>
      <vt:lpstr>Hindi_Medium_School</vt:lpstr>
      <vt:lpstr>BA_ENG!M.Pharmacy</vt:lpstr>
      <vt:lpstr>BAJMC!M.Pharmacy</vt:lpstr>
      <vt:lpstr>Law!M.Pharmacy</vt:lpstr>
      <vt:lpstr>M.Sc!M.Pharmacy</vt:lpstr>
      <vt:lpstr>MBA!M.Pharmacy</vt:lpstr>
      <vt:lpstr>MPhilPhD!M.Pharmacy</vt:lpstr>
      <vt:lpstr>M.Pharmacy</vt:lpstr>
      <vt:lpstr>MBA!M.Sc</vt:lpstr>
      <vt:lpstr>M.Sc</vt:lpstr>
      <vt:lpstr>MBA</vt:lpstr>
      <vt:lpstr>Agriculture!Metro</vt:lpstr>
      <vt:lpstr>B.Com!Metro</vt:lpstr>
      <vt:lpstr>B.Pharmacy!Metro</vt:lpstr>
      <vt:lpstr>B.Sc!Metro</vt:lpstr>
      <vt:lpstr>B.Tech_Biotechnology!Metro</vt:lpstr>
      <vt:lpstr>B.Tech_Engineering!Metro</vt:lpstr>
      <vt:lpstr>BA_ENG!Metro</vt:lpstr>
      <vt:lpstr>BAJMC!Metro</vt:lpstr>
      <vt:lpstr>BBA!Metro</vt:lpstr>
      <vt:lpstr>Business!Metro</vt:lpstr>
      <vt:lpstr>City!Metro</vt:lpstr>
      <vt:lpstr>'English_Medium_School  '!Metro</vt:lpstr>
      <vt:lpstr>Government_Job!Metro</vt:lpstr>
      <vt:lpstr>Hindi_Medium_School!Metro</vt:lpstr>
      <vt:lpstr>Law!Metro</vt:lpstr>
      <vt:lpstr>M.Pharmacy!Metro</vt:lpstr>
      <vt:lpstr>M.Sc!Metro</vt:lpstr>
      <vt:lpstr>MBA!Metro</vt:lpstr>
      <vt:lpstr>MPhilPhD!Metro</vt:lpstr>
      <vt:lpstr>Private_Job!Metro</vt:lpstr>
      <vt:lpstr>Town!Metro</vt:lpstr>
      <vt:lpstr>Village!Metro</vt:lpstr>
      <vt:lpstr>Metro</vt:lpstr>
      <vt:lpstr>Agriculture!Non_Himachali</vt:lpstr>
      <vt:lpstr>B.Com!Non_Himachali</vt:lpstr>
      <vt:lpstr>B.Pharmacy!Non_Himachali</vt:lpstr>
      <vt:lpstr>B.Sc!Non_Himachali</vt:lpstr>
      <vt:lpstr>B.Tech_Biotechnology!Non_Himachali</vt:lpstr>
      <vt:lpstr>B.Tech_Engineering!Non_Himachali</vt:lpstr>
      <vt:lpstr>BA_ENG!Non_Himachali</vt:lpstr>
      <vt:lpstr>BAJMC!Non_Himachali</vt:lpstr>
      <vt:lpstr>BBA!Non_Himachali</vt:lpstr>
      <vt:lpstr>Business!Non_Himachali</vt:lpstr>
      <vt:lpstr>City!Non_Himachali</vt:lpstr>
      <vt:lpstr>'English_Medium_School  '!Non_Himachali</vt:lpstr>
      <vt:lpstr>Government_Job!Non_Himachali</vt:lpstr>
      <vt:lpstr>Hindi_Medium_School!Non_Himachali</vt:lpstr>
      <vt:lpstr>Law!Non_Himachali</vt:lpstr>
      <vt:lpstr>M.Pharmacy!Non_Himachali</vt:lpstr>
      <vt:lpstr>M.Sc!Non_Himachali</vt:lpstr>
      <vt:lpstr>MBA!Non_Himachali</vt:lpstr>
      <vt:lpstr>Metro!Non_Himachali</vt:lpstr>
      <vt:lpstr>MPhilPhD!Non_Himachali</vt:lpstr>
      <vt:lpstr>Private_Job!Non_Himachali</vt:lpstr>
      <vt:lpstr>Town!Non_Himachali</vt:lpstr>
      <vt:lpstr>Village!Non_Himachali</vt:lpstr>
      <vt:lpstr>Non_Himachali</vt:lpstr>
      <vt:lpstr>occupation_Parent_Guardian</vt:lpstr>
      <vt:lpstr>Agriculture!Print_Area</vt:lpstr>
      <vt:lpstr>B.Com!Print_Area</vt:lpstr>
      <vt:lpstr>B.Pharmacy!Print_Area</vt:lpstr>
      <vt:lpstr>B.Sc!Print_Area</vt:lpstr>
      <vt:lpstr>B.Tech_Biotechnology!Print_Area</vt:lpstr>
      <vt:lpstr>B.Tech_Engineering!Print_Area</vt:lpstr>
      <vt:lpstr>BA_ENG!Print_Area</vt:lpstr>
      <vt:lpstr>BAJMC!Print_Area</vt:lpstr>
      <vt:lpstr>BBA!Print_Area</vt:lpstr>
      <vt:lpstr>Business!Print_Area</vt:lpstr>
      <vt:lpstr>City!Print_Area</vt:lpstr>
      <vt:lpstr>Comments!Print_Area</vt:lpstr>
      <vt:lpstr>'English_Medium_School  '!Print_Area</vt:lpstr>
      <vt:lpstr>'Feedback Questions'!Print_Area</vt:lpstr>
      <vt:lpstr>Government_Job!Print_Area</vt:lpstr>
      <vt:lpstr>Himachali!Print_Area</vt:lpstr>
      <vt:lpstr>Hindi_Medium_School!Print_Area</vt:lpstr>
      <vt:lpstr>Law!Print_Area</vt:lpstr>
      <vt:lpstr>M.Pharmacy!Print_Area</vt:lpstr>
      <vt:lpstr>M.Sc!Print_Area</vt:lpstr>
      <vt:lpstr>Manthan_Overall!Print_Area</vt:lpstr>
      <vt:lpstr>MBA!Print_Area</vt:lpstr>
      <vt:lpstr>Metro!Print_Area</vt:lpstr>
      <vt:lpstr>MPhilPhD!Print_Area</vt:lpstr>
      <vt:lpstr>Non_Himachali!Print_Area</vt:lpstr>
      <vt:lpstr>Private_Job!Print_Area</vt:lpstr>
      <vt:lpstr>Town!Print_Area</vt:lpstr>
      <vt:lpstr>Village!Print_Area</vt:lpstr>
      <vt:lpstr>Agriculture!Private_Job</vt:lpstr>
      <vt:lpstr>B.Com!Private_Job</vt:lpstr>
      <vt:lpstr>B.Pharmacy!Private_Job</vt:lpstr>
      <vt:lpstr>B.Sc!Private_Job</vt:lpstr>
      <vt:lpstr>B.Tech_Biotechnology!Private_Job</vt:lpstr>
      <vt:lpstr>B.Tech_Engineering!Private_Job</vt:lpstr>
      <vt:lpstr>BA_ENG!Private_Job</vt:lpstr>
      <vt:lpstr>BAJMC!Private_Job</vt:lpstr>
      <vt:lpstr>BBA!Private_Job</vt:lpstr>
      <vt:lpstr>Business!Private_Job</vt:lpstr>
      <vt:lpstr>Law!Private_Job</vt:lpstr>
      <vt:lpstr>M.Pharmacy!Private_Job</vt:lpstr>
      <vt:lpstr>M.Sc!Private_Job</vt:lpstr>
      <vt:lpstr>MBA!Private_Job</vt:lpstr>
      <vt:lpstr>MPhilPhD!Private_Job</vt:lpstr>
      <vt:lpstr>Private_Job</vt:lpstr>
      <vt:lpstr>Schooling_From</vt:lpstr>
      <vt:lpstr>Agriculture!Town</vt:lpstr>
      <vt:lpstr>B.Com!Town</vt:lpstr>
      <vt:lpstr>B.Pharmacy!Town</vt:lpstr>
      <vt:lpstr>B.Sc!Town</vt:lpstr>
      <vt:lpstr>B.Tech_Biotechnology!Town</vt:lpstr>
      <vt:lpstr>B.Tech_Engineering!Town</vt:lpstr>
      <vt:lpstr>BA_ENG!Town</vt:lpstr>
      <vt:lpstr>BAJMC!Town</vt:lpstr>
      <vt:lpstr>BBA!Town</vt:lpstr>
      <vt:lpstr>Business!Town</vt:lpstr>
      <vt:lpstr>'English_Medium_School  '!Town</vt:lpstr>
      <vt:lpstr>Government_Job!Town</vt:lpstr>
      <vt:lpstr>Hindi_Medium_School!Town</vt:lpstr>
      <vt:lpstr>Law!Town</vt:lpstr>
      <vt:lpstr>M.Pharmacy!Town</vt:lpstr>
      <vt:lpstr>M.Sc!Town</vt:lpstr>
      <vt:lpstr>MBA!Town</vt:lpstr>
      <vt:lpstr>MPhilPhD!Town</vt:lpstr>
      <vt:lpstr>Private_Job!Town</vt:lpstr>
      <vt:lpstr>Village!Town</vt:lpstr>
      <vt:lpstr>Town</vt:lpstr>
      <vt:lpstr>Agriculture!Village</vt:lpstr>
      <vt:lpstr>B.Com!Village</vt:lpstr>
      <vt:lpstr>B.Pharmacy!Village</vt:lpstr>
      <vt:lpstr>B.Sc!Village</vt:lpstr>
      <vt:lpstr>B.Tech_Biotechnology!Village</vt:lpstr>
      <vt:lpstr>B.Tech_Engineering!Village</vt:lpstr>
      <vt:lpstr>BA_ENG!Village</vt:lpstr>
      <vt:lpstr>BAJMC!Village</vt:lpstr>
      <vt:lpstr>BBA!Village</vt:lpstr>
      <vt:lpstr>Business!Village</vt:lpstr>
      <vt:lpstr>'English_Medium_School  '!Village</vt:lpstr>
      <vt:lpstr>Government_Job!Village</vt:lpstr>
      <vt:lpstr>Hindi_Medium_School!Village</vt:lpstr>
      <vt:lpstr>Law!Village</vt:lpstr>
      <vt:lpstr>M.Pharmacy!Village</vt:lpstr>
      <vt:lpstr>M.Sc!Village</vt:lpstr>
      <vt:lpstr>MBA!Village</vt:lpstr>
      <vt:lpstr>MPhilPhD!Village</vt:lpstr>
      <vt:lpstr>Private_Job!Village</vt:lpstr>
      <vt:lpstr>Village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SOMESH</dc:creator>
  <cp:lastModifiedBy>Admin</cp:lastModifiedBy>
  <cp:lastPrinted>2020-01-24T04:42:12Z</cp:lastPrinted>
  <dcterms:created xsi:type="dcterms:W3CDTF">2017-07-04T05:42:11Z</dcterms:created>
  <dcterms:modified xsi:type="dcterms:W3CDTF">2020-06-08T06:42:58Z</dcterms:modified>
</cp:coreProperties>
</file>